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 firstSheet="1" activeTab="1"/>
  </bookViews>
  <sheets>
    <sheet name="Program studiów - BIEM (2011)" sheetId="8" state="hidden" r:id="rId1"/>
    <sheet name="Program - IR" sheetId="6" r:id="rId2"/>
  </sheets>
  <calcPr calcId="125725"/>
</workbook>
</file>

<file path=xl/calcChain.xml><?xml version="1.0" encoding="utf-8"?>
<calcChain xmlns="http://schemas.openxmlformats.org/spreadsheetml/2006/main">
  <c r="R5" i="6"/>
  <c r="N5"/>
  <c r="J5"/>
  <c r="F35"/>
  <c r="H18" l="1"/>
  <c r="E33" l="1"/>
  <c r="F29"/>
  <c r="E29"/>
  <c r="F28"/>
  <c r="E28"/>
  <c r="F27"/>
  <c r="E27"/>
  <c r="F26"/>
  <c r="E26"/>
  <c r="F23"/>
  <c r="E23"/>
  <c r="F22"/>
  <c r="E22"/>
  <c r="F21"/>
  <c r="E21"/>
  <c r="F20"/>
  <c r="E20"/>
  <c r="F19"/>
  <c r="E19"/>
  <c r="F17"/>
  <c r="E17"/>
  <c r="F16"/>
  <c r="E16"/>
  <c r="F15"/>
  <c r="E15"/>
  <c r="F14"/>
  <c r="E14"/>
  <c r="F13"/>
  <c r="E13"/>
  <c r="F11"/>
  <c r="E11"/>
  <c r="F10"/>
  <c r="E10"/>
  <c r="F9"/>
  <c r="E9"/>
  <c r="F8"/>
  <c r="E8"/>
  <c r="F7"/>
  <c r="E7"/>
  <c r="H24"/>
  <c r="V31"/>
  <c r="V5" s="1"/>
  <c r="U31"/>
  <c r="T31"/>
  <c r="S31"/>
  <c r="R31"/>
  <c r="Q31"/>
  <c r="P31"/>
  <c r="O31"/>
  <c r="N31"/>
  <c r="M31"/>
  <c r="L31"/>
  <c r="K31"/>
  <c r="J31"/>
  <c r="I31"/>
  <c r="G31"/>
  <c r="H31"/>
  <c r="F34"/>
  <c r="E34"/>
  <c r="F32"/>
  <c r="E32"/>
  <c r="E31" s="1"/>
  <c r="V24"/>
  <c r="U24"/>
  <c r="T24"/>
  <c r="S24"/>
  <c r="R24"/>
  <c r="Q24"/>
  <c r="P24"/>
  <c r="O24"/>
  <c r="N24"/>
  <c r="M24"/>
  <c r="L24"/>
  <c r="K24"/>
  <c r="J24"/>
  <c r="I24"/>
  <c r="G24"/>
  <c r="F24"/>
  <c r="V18"/>
  <c r="U18"/>
  <c r="T18"/>
  <c r="S18"/>
  <c r="R18"/>
  <c r="Q18"/>
  <c r="P18"/>
  <c r="O18"/>
  <c r="N18"/>
  <c r="M18"/>
  <c r="L18"/>
  <c r="K18"/>
  <c r="J18"/>
  <c r="I18"/>
  <c r="G18"/>
  <c r="V12"/>
  <c r="U12"/>
  <c r="T12"/>
  <c r="S12"/>
  <c r="R12"/>
  <c r="Q12"/>
  <c r="P12"/>
  <c r="O12"/>
  <c r="N12"/>
  <c r="M12"/>
  <c r="L12"/>
  <c r="K12"/>
  <c r="J12"/>
  <c r="I12"/>
  <c r="H12"/>
  <c r="G12"/>
  <c r="V6"/>
  <c r="U6"/>
  <c r="T6"/>
  <c r="S6"/>
  <c r="R6"/>
  <c r="Q6"/>
  <c r="P6"/>
  <c r="O6"/>
  <c r="N6"/>
  <c r="M6"/>
  <c r="L6"/>
  <c r="K6"/>
  <c r="J6"/>
  <c r="I6"/>
  <c r="H6"/>
  <c r="H5" s="1"/>
  <c r="G6"/>
  <c r="G5" s="1"/>
  <c r="F18"/>
  <c r="F12"/>
  <c r="F6"/>
  <c r="E29" i="8"/>
  <c r="E25" s="1"/>
  <c r="E26"/>
  <c r="E40"/>
  <c r="E39"/>
  <c r="E37"/>
  <c r="E35" s="1"/>
  <c r="E36"/>
  <c r="E32"/>
  <c r="E23"/>
  <c r="E22"/>
  <c r="E21"/>
  <c r="E20"/>
  <c r="E19"/>
  <c r="E18"/>
  <c r="E15"/>
  <c r="E14"/>
  <c r="E13"/>
  <c r="E12"/>
  <c r="E11"/>
  <c r="E10"/>
  <c r="E9"/>
  <c r="E8"/>
  <c r="E6" s="1"/>
  <c r="E7"/>
  <c r="E17"/>
  <c r="P5" i="6" l="1"/>
  <c r="L5"/>
  <c r="T5"/>
  <c r="E24"/>
  <c r="F31"/>
  <c r="F5" s="1"/>
  <c r="K5"/>
  <c r="O5"/>
  <c r="S5"/>
  <c r="I5"/>
  <c r="M5"/>
  <c r="Q5"/>
  <c r="U5"/>
  <c r="E18"/>
  <c r="E12"/>
  <c r="E6"/>
  <c r="E5" s="1"/>
</calcChain>
</file>

<file path=xl/sharedStrings.xml><?xml version="1.0" encoding="utf-8"?>
<sst xmlns="http://schemas.openxmlformats.org/spreadsheetml/2006/main" count="274" uniqueCount="162">
  <si>
    <t>Kurs pedagogiczny</t>
  </si>
  <si>
    <t>Teoria podobieństwa</t>
  </si>
  <si>
    <t>Podstawy optymalizacji</t>
  </si>
  <si>
    <t>Nazwa przedmiotu</t>
  </si>
  <si>
    <t>Uwagi</t>
  </si>
  <si>
    <t>Razem</t>
  </si>
  <si>
    <t>rok I</t>
  </si>
  <si>
    <t>sem. 01</t>
  </si>
  <si>
    <t>sem. 02</t>
  </si>
  <si>
    <t>sem. 03</t>
  </si>
  <si>
    <t>sem. 04</t>
  </si>
  <si>
    <t>sem. 05</t>
  </si>
  <si>
    <t>sem. 06</t>
  </si>
  <si>
    <t>sem. 07</t>
  </si>
  <si>
    <t>sem. 08</t>
  </si>
  <si>
    <t>1</t>
  </si>
  <si>
    <t>Przedmioty podstawowe</t>
  </si>
  <si>
    <t>1.1</t>
  </si>
  <si>
    <t>Teoria pomiarów</t>
  </si>
  <si>
    <t>1.2</t>
  </si>
  <si>
    <t>1.3</t>
  </si>
  <si>
    <t>1.4</t>
  </si>
  <si>
    <t>1.6</t>
  </si>
  <si>
    <t>2</t>
  </si>
  <si>
    <t>2.1</t>
  </si>
  <si>
    <t>2.2</t>
  </si>
  <si>
    <t>Metodyka pracy naukowej</t>
  </si>
  <si>
    <t>2.3</t>
  </si>
  <si>
    <t>2.4</t>
  </si>
  <si>
    <t>2.5</t>
  </si>
  <si>
    <t>3</t>
  </si>
  <si>
    <t>Przedmioty kierunkowe</t>
  </si>
  <si>
    <t>3.1</t>
  </si>
  <si>
    <t>3.2</t>
  </si>
  <si>
    <t>3.3</t>
  </si>
  <si>
    <t>3.4</t>
  </si>
  <si>
    <t>4</t>
  </si>
  <si>
    <t>4.1</t>
  </si>
  <si>
    <t>4.3</t>
  </si>
  <si>
    <t>4.4</t>
  </si>
  <si>
    <t>5</t>
  </si>
  <si>
    <t>Seminaria</t>
  </si>
  <si>
    <t>Obowiązkowe obciążenie pedagogiczne</t>
  </si>
  <si>
    <t>doktoranci pobierający stypendium doktoranckie</t>
  </si>
  <si>
    <t>doktoranci niepobierający stypendium doktoranckie</t>
  </si>
  <si>
    <t>sem. 09</t>
  </si>
  <si>
    <t>sem. 10</t>
  </si>
  <si>
    <t>rok V  (warunkowo)</t>
  </si>
  <si>
    <t>rok IV</t>
  </si>
  <si>
    <t>rok III</t>
  </si>
  <si>
    <t>rok II</t>
  </si>
  <si>
    <t>Metody sztucznej inteligencji</t>
  </si>
  <si>
    <t>zal. na ocene</t>
  </si>
  <si>
    <t>egzamin</t>
  </si>
  <si>
    <t>zal. bez oceny</t>
  </si>
  <si>
    <t>egzamin dr</t>
  </si>
  <si>
    <t>**</t>
  </si>
  <si>
    <t xml:space="preserve">Seminarium doktoranckie I </t>
  </si>
  <si>
    <t>Seminarium doktoranckie II</t>
  </si>
  <si>
    <t>*</t>
  </si>
  <si>
    <t>Identyfikacja obiektów i planowanie badań</t>
  </si>
  <si>
    <t>Metody komputerowe</t>
  </si>
  <si>
    <t>Podstawy probabilistyki</t>
  </si>
  <si>
    <t>Metody statystyczne w badaniach</t>
  </si>
  <si>
    <t>Komputerowa analiza obrazów</t>
  </si>
  <si>
    <t>***</t>
  </si>
  <si>
    <t>Seminarium specjalistyczne **</t>
  </si>
  <si>
    <t>Przedmiot specjalistyczny **</t>
  </si>
  <si>
    <t>Przedmiot egzaminacyjny kierunkowy ***</t>
  </si>
  <si>
    <t>2***</t>
  </si>
  <si>
    <t>godziny przeznaczone na jednego doktoranta. Przedmiot i prowadzący w uzgodnieniu z opiekunem naukowym</t>
  </si>
  <si>
    <t xml:space="preserve">Filozofia </t>
  </si>
  <si>
    <t xml:space="preserve">Ekonomia </t>
  </si>
  <si>
    <t>Język obcy (angielski, niemiecki, rosyjski)</t>
  </si>
  <si>
    <t>1.7</t>
  </si>
  <si>
    <t>1.8</t>
  </si>
  <si>
    <t>1.9</t>
  </si>
  <si>
    <t>Przedmiot wymienny *</t>
  </si>
  <si>
    <t>przedmioty zatwierdzane na dany semestr przez Radę Wydziału</t>
  </si>
  <si>
    <t>godziny przypisane na jednego doktoranta - prowadzi opiekun naukowy/promotor</t>
  </si>
  <si>
    <t>Fizykochemiczne techniki analityczne</t>
  </si>
  <si>
    <t>zal. na ocenę</t>
  </si>
  <si>
    <t>4.2</t>
  </si>
  <si>
    <t>Przedmioty humanistyczne i menedżerskie</t>
  </si>
  <si>
    <t>Modelowanie procesów inżynierii rolniczej</t>
  </si>
  <si>
    <t>1.10</t>
  </si>
  <si>
    <t>2.6</t>
  </si>
  <si>
    <t xml:space="preserve">Systemy nauki i szkolnictwa wyższego </t>
  </si>
  <si>
    <t>3.1a</t>
  </si>
  <si>
    <t>3.1b</t>
  </si>
  <si>
    <t>3.2a</t>
  </si>
  <si>
    <t>3.2b</t>
  </si>
  <si>
    <t>Przedmiot do wyboru 1</t>
  </si>
  <si>
    <t>Przedmiot do wyboru 2</t>
  </si>
  <si>
    <t xml:space="preserve">            Modelowanie procesów inżynierii rolniczej</t>
  </si>
  <si>
    <t xml:space="preserve">            Modelowanie systemów mechanicznych</t>
  </si>
  <si>
    <t xml:space="preserve">            Badania operacyjne</t>
  </si>
  <si>
    <t xml:space="preserve">            Fizykochemiczne techniki analityczne</t>
  </si>
  <si>
    <t>ECTS</t>
  </si>
  <si>
    <t>liczba godzin</t>
  </si>
  <si>
    <t>punkty ECTS</t>
  </si>
  <si>
    <t>*****</t>
  </si>
  <si>
    <t>liczba godzin wynikająca z aktualnego Zarządzenia Rektora PK</t>
  </si>
  <si>
    <t>RAZEM</t>
  </si>
  <si>
    <t>MODUŁY</t>
  </si>
  <si>
    <t>Moduł matematyczno – informatyczny</t>
  </si>
  <si>
    <t xml:space="preserve"> Moduł metodologii badań </t>
  </si>
  <si>
    <t>Moduły kierunkowe</t>
  </si>
  <si>
    <t>zal.na ocenę</t>
  </si>
  <si>
    <t>Symbol</t>
  </si>
  <si>
    <t>Mp1</t>
  </si>
  <si>
    <t>Mp1-1</t>
  </si>
  <si>
    <t>Mp1-2</t>
  </si>
  <si>
    <t>Mp1-3</t>
  </si>
  <si>
    <t>Mp1-4</t>
  </si>
  <si>
    <t>Mp1-5</t>
  </si>
  <si>
    <t>Mp2</t>
  </si>
  <si>
    <t>Podstawy optymalizacji.Polioptymalizacja</t>
  </si>
  <si>
    <t>Mp2-1</t>
  </si>
  <si>
    <t>Mp2-2</t>
  </si>
  <si>
    <t>Mp2-3</t>
  </si>
  <si>
    <t>Mp2-4</t>
  </si>
  <si>
    <t>Mp2-5</t>
  </si>
  <si>
    <t>Ekonomia</t>
  </si>
  <si>
    <t>** Seminarium specjalistyczne</t>
  </si>
  <si>
    <t>godziny przeznaczone na jednego doktoranta, po wyznaczeniu przedmiotu egzaminacyjnego przez Radę Wydziału</t>
  </si>
  <si>
    <t>****</t>
  </si>
  <si>
    <t>Mp3</t>
  </si>
  <si>
    <t>Mp3-1</t>
  </si>
  <si>
    <t>Mp3-2</t>
  </si>
  <si>
    <t>Mp3-3</t>
  </si>
  <si>
    <t>Mp3-4</t>
  </si>
  <si>
    <t>*** 2</t>
  </si>
  <si>
    <t>*** Przedmiot egzaminacyjny kierunkowy</t>
  </si>
  <si>
    <t>Seminarium doktoranckie w języku obcym</t>
  </si>
  <si>
    <t>Mk</t>
  </si>
  <si>
    <t>Mk-R</t>
  </si>
  <si>
    <t>Mk-R-1</t>
  </si>
  <si>
    <t>Mk-R-2</t>
  </si>
  <si>
    <t>Mk-R-3</t>
  </si>
  <si>
    <t>Mk-R-4</t>
  </si>
  <si>
    <t>Mk-R-5</t>
  </si>
  <si>
    <t>Ms</t>
  </si>
  <si>
    <t>Mpp</t>
  </si>
  <si>
    <t>Ms-1</t>
  </si>
  <si>
    <t>Ms-2</t>
  </si>
  <si>
    <t>Ms-3</t>
  </si>
  <si>
    <t xml:space="preserve">Seminarium doktoranckie </t>
  </si>
  <si>
    <t>godz. zjazd</t>
  </si>
  <si>
    <t>***2</t>
  </si>
  <si>
    <t>Filozofia</t>
  </si>
  <si>
    <t>Mp3-5</t>
  </si>
  <si>
    <t>godziny nie wliczono w sumę godzin programu studiów</t>
  </si>
  <si>
    <t>Moduł humanistyczno - ekonomiczny</t>
  </si>
  <si>
    <t xml:space="preserve"> Systemy nauki i szkolnictwa wyższego</t>
  </si>
  <si>
    <t>Metody statystyczne w naukach rolniczych</t>
  </si>
  <si>
    <t>* Przedmiot wymienny</t>
  </si>
  <si>
    <t>przedmioty wymienne konsultowane przez Radę programową studiów doktoranckich</t>
  </si>
  <si>
    <t xml:space="preserve"> </t>
  </si>
  <si>
    <t xml:space="preserve">godziny przypisane na jednego doktoranta z otwartym przewodem doktorskim oraz na grupę doktorantów bez otwartego przewodu doktorskiego na poszczególnych latach studiów </t>
  </si>
  <si>
    <t>Inżynieria rolnicza</t>
  </si>
  <si>
    <t>Program -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</si>
</sst>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8"/>
      <name val="Arial CE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name val="Arial CE"/>
      <charset val="238"/>
    </font>
    <font>
      <i/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 CE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4"/>
      <name val="Arial Narrow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dashed">
        <color indexed="64"/>
      </right>
      <top/>
      <bottom style="dashDot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49" fontId="0" fillId="0" borderId="0"/>
  </cellStyleXfs>
  <cellXfs count="303">
    <xf numFmtId="49" fontId="0" fillId="0" borderId="0" xfId="0"/>
    <xf numFmtId="2" fontId="0" fillId="0" borderId="0" xfId="0" applyNumberFormat="1"/>
    <xf numFmtId="49" fontId="1" fillId="0" borderId="1" xfId="0" applyFont="1" applyBorder="1"/>
    <xf numFmtId="49" fontId="1" fillId="0" borderId="3" xfId="0" applyFont="1" applyBorder="1"/>
    <xf numFmtId="49" fontId="1" fillId="0" borderId="4" xfId="0" applyFont="1" applyBorder="1" applyAlignment="1">
      <alignment horizontal="center"/>
    </xf>
    <xf numFmtId="49" fontId="1" fillId="0" borderId="5" xfId="0" applyFont="1" applyBorder="1" applyAlignment="1">
      <alignment horizontal="center"/>
    </xf>
    <xf numFmtId="49" fontId="0" fillId="0" borderId="0" xfId="0" applyAlignment="1">
      <alignment horizontal="center"/>
    </xf>
    <xf numFmtId="49" fontId="1" fillId="0" borderId="0" xfId="0" applyFont="1" applyFill="1" applyBorder="1"/>
    <xf numFmtId="49" fontId="1" fillId="0" borderId="6" xfId="0" applyFont="1" applyBorder="1"/>
    <xf numFmtId="1" fontId="1" fillId="0" borderId="7" xfId="0" applyNumberFormat="1" applyFont="1" applyBorder="1"/>
    <xf numFmtId="49" fontId="3" fillId="0" borderId="0" xfId="0" applyFont="1"/>
    <xf numFmtId="49" fontId="1" fillId="0" borderId="8" xfId="0" applyFont="1" applyBorder="1"/>
    <xf numFmtId="49" fontId="1" fillId="0" borderId="10" xfId="0" applyFont="1" applyBorder="1"/>
    <xf numFmtId="49" fontId="4" fillId="0" borderId="1" xfId="0" applyFont="1" applyBorder="1"/>
    <xf numFmtId="49" fontId="1" fillId="0" borderId="11" xfId="0" applyFont="1" applyBorder="1"/>
    <xf numFmtId="49" fontId="4" fillId="0" borderId="12" xfId="0" applyFont="1" applyBorder="1"/>
    <xf numFmtId="49" fontId="1" fillId="0" borderId="2" xfId="0" applyFont="1" applyBorder="1" applyAlignment="1">
      <alignment horizontal="center"/>
    </xf>
    <xf numFmtId="1" fontId="1" fillId="0" borderId="0" xfId="0" applyNumberFormat="1" applyFont="1" applyBorder="1"/>
    <xf numFmtId="1" fontId="1" fillId="0" borderId="14" xfId="0" applyNumberFormat="1" applyFont="1" applyBorder="1"/>
    <xf numFmtId="49" fontId="1" fillId="0" borderId="16" xfId="0" applyFont="1" applyBorder="1" applyAlignment="1">
      <alignment horizontal="center"/>
    </xf>
    <xf numFmtId="49" fontId="1" fillId="0" borderId="17" xfId="0" applyFont="1" applyBorder="1"/>
    <xf numFmtId="49" fontId="1" fillId="0" borderId="18" xfId="0" applyFont="1" applyBorder="1"/>
    <xf numFmtId="49" fontId="2" fillId="0" borderId="19" xfId="0" applyFont="1" applyBorder="1"/>
    <xf numFmtId="49" fontId="2" fillId="0" borderId="20" xfId="0" applyFont="1" applyBorder="1"/>
    <xf numFmtId="49" fontId="1" fillId="0" borderId="21" xfId="0" applyFont="1" applyBorder="1" applyAlignment="1">
      <alignment horizontal="center"/>
    </xf>
    <xf numFmtId="1" fontId="1" fillId="0" borderId="22" xfId="0" applyNumberFormat="1" applyFont="1" applyBorder="1"/>
    <xf numFmtId="49" fontId="1" fillId="0" borderId="24" xfId="0" applyFont="1" applyBorder="1" applyAlignment="1">
      <alignment horizontal="center"/>
    </xf>
    <xf numFmtId="49" fontId="1" fillId="0" borderId="25" xfId="0" applyFont="1" applyBorder="1" applyAlignment="1">
      <alignment horizontal="center"/>
    </xf>
    <xf numFmtId="49" fontId="1" fillId="0" borderId="26" xfId="0" applyFont="1" applyBorder="1" applyAlignment="1">
      <alignment horizontal="center"/>
    </xf>
    <xf numFmtId="49" fontId="1" fillId="0" borderId="27" xfId="0" applyFont="1" applyBorder="1" applyAlignment="1">
      <alignment horizontal="center"/>
    </xf>
    <xf numFmtId="49" fontId="1" fillId="0" borderId="28" xfId="0" applyFont="1" applyBorder="1" applyAlignment="1">
      <alignment horizontal="center"/>
    </xf>
    <xf numFmtId="49" fontId="1" fillId="0" borderId="29" xfId="0" applyFont="1" applyBorder="1"/>
    <xf numFmtId="49" fontId="1" fillId="0" borderId="30" xfId="0" applyFont="1" applyBorder="1"/>
    <xf numFmtId="49" fontId="2" fillId="0" borderId="31" xfId="0" applyFont="1" applyBorder="1"/>
    <xf numFmtId="49" fontId="1" fillId="0" borderId="32" xfId="0" applyFont="1" applyBorder="1" applyAlignment="1">
      <alignment horizontal="left"/>
    </xf>
    <xf numFmtId="1" fontId="1" fillId="0" borderId="15" xfId="0" applyNumberFormat="1" applyFont="1" applyBorder="1"/>
    <xf numFmtId="49" fontId="1" fillId="0" borderId="33" xfId="0" applyFont="1" applyBorder="1" applyAlignment="1">
      <alignment horizontal="center"/>
    </xf>
    <xf numFmtId="49" fontId="1" fillId="2" borderId="2" xfId="0" applyFont="1" applyFill="1" applyBorder="1" applyAlignment="1">
      <alignment horizontal="center"/>
    </xf>
    <xf numFmtId="49" fontId="1" fillId="0" borderId="29" xfId="0" applyFont="1" applyBorder="1" applyAlignment="1">
      <alignment horizontal="center"/>
    </xf>
    <xf numFmtId="49" fontId="1" fillId="0" borderId="34" xfId="0" applyFont="1" applyBorder="1" applyAlignment="1">
      <alignment horizontal="center"/>
    </xf>
    <xf numFmtId="49" fontId="1" fillId="0" borderId="35" xfId="0" applyFont="1" applyBorder="1" applyAlignment="1">
      <alignment horizontal="center" wrapText="1"/>
    </xf>
    <xf numFmtId="49" fontId="1" fillId="0" borderId="28" xfId="0" applyFont="1" applyBorder="1" applyAlignment="1">
      <alignment horizontal="center" wrapText="1"/>
    </xf>
    <xf numFmtId="49" fontId="1" fillId="0" borderId="36" xfId="0" applyFont="1" applyBorder="1" applyAlignment="1">
      <alignment horizontal="center"/>
    </xf>
    <xf numFmtId="1" fontId="1" fillId="0" borderId="40" xfId="0" applyNumberFormat="1" applyFont="1" applyBorder="1"/>
    <xf numFmtId="1" fontId="1" fillId="0" borderId="41" xfId="0" applyNumberFormat="1" applyFont="1" applyBorder="1"/>
    <xf numFmtId="1" fontId="1" fillId="0" borderId="28" xfId="0" applyNumberFormat="1" applyFont="1" applyBorder="1"/>
    <xf numFmtId="49" fontId="1" fillId="0" borderId="2" xfId="0" applyFont="1" applyFill="1" applyBorder="1" applyAlignment="1">
      <alignment horizontal="center" vertical="justify"/>
    </xf>
    <xf numFmtId="49" fontId="1" fillId="2" borderId="16" xfId="0" applyFont="1" applyFill="1" applyBorder="1" applyAlignment="1">
      <alignment horizontal="center"/>
    </xf>
    <xf numFmtId="49" fontId="1" fillId="0" borderId="42" xfId="0" applyFont="1" applyBorder="1" applyAlignment="1">
      <alignment horizontal="center"/>
    </xf>
    <xf numFmtId="1" fontId="1" fillId="0" borderId="43" xfId="0" applyNumberFormat="1" applyFont="1" applyBorder="1"/>
    <xf numFmtId="1" fontId="1" fillId="0" borderId="35" xfId="0" applyNumberFormat="1" applyFont="1" applyBorder="1"/>
    <xf numFmtId="1" fontId="1" fillId="0" borderId="44" xfId="0" applyNumberFormat="1" applyFont="1" applyBorder="1"/>
    <xf numFmtId="1" fontId="1" fillId="0" borderId="46" xfId="0" applyNumberFormat="1" applyFont="1" applyBorder="1"/>
    <xf numFmtId="1" fontId="1" fillId="0" borderId="47" xfId="0" applyNumberFormat="1" applyFont="1" applyBorder="1"/>
    <xf numFmtId="49" fontId="1" fillId="0" borderId="48" xfId="0" applyFont="1" applyBorder="1" applyAlignment="1">
      <alignment horizontal="center"/>
    </xf>
    <xf numFmtId="1" fontId="1" fillId="0" borderId="50" xfId="0" applyNumberFormat="1" applyFont="1" applyBorder="1"/>
    <xf numFmtId="49" fontId="1" fillId="0" borderId="35" xfId="0" applyFont="1" applyBorder="1" applyAlignment="1">
      <alignment horizontal="center"/>
    </xf>
    <xf numFmtId="49" fontId="1" fillId="0" borderId="36" xfId="0" applyFont="1" applyBorder="1"/>
    <xf numFmtId="49" fontId="1" fillId="0" borderId="37" xfId="0" applyFont="1" applyBorder="1"/>
    <xf numFmtId="1" fontId="1" fillId="0" borderId="19" xfId="0" applyNumberFormat="1" applyFont="1" applyBorder="1"/>
    <xf numFmtId="1" fontId="1" fillId="0" borderId="51" xfId="0" applyNumberFormat="1" applyFont="1" applyBorder="1"/>
    <xf numFmtId="1" fontId="1" fillId="0" borderId="52" xfId="0" applyNumberFormat="1" applyFont="1" applyBorder="1"/>
    <xf numFmtId="1" fontId="1" fillId="0" borderId="53" xfId="0" applyNumberFormat="1" applyFont="1" applyBorder="1"/>
    <xf numFmtId="1" fontId="1" fillId="0" borderId="5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2" borderId="51" xfId="0" applyNumberFormat="1" applyFont="1" applyFill="1" applyBorder="1"/>
    <xf numFmtId="1" fontId="1" fillId="2" borderId="41" xfId="0" applyNumberFormat="1" applyFont="1" applyFill="1" applyBorder="1"/>
    <xf numFmtId="1" fontId="1" fillId="2" borderId="43" xfId="0" applyNumberFormat="1" applyFont="1" applyFill="1" applyBorder="1"/>
    <xf numFmtId="1" fontId="1" fillId="2" borderId="40" xfId="0" applyNumberFormat="1" applyFont="1" applyFill="1" applyBorder="1"/>
    <xf numFmtId="1" fontId="1" fillId="3" borderId="51" xfId="0" applyNumberFormat="1" applyFont="1" applyFill="1" applyBorder="1"/>
    <xf numFmtId="1" fontId="1" fillId="3" borderId="41" xfId="0" applyNumberFormat="1" applyFont="1" applyFill="1" applyBorder="1"/>
    <xf numFmtId="1" fontId="1" fillId="0" borderId="57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35" xfId="0" applyNumberFormat="1" applyFont="1" applyFill="1" applyBorder="1"/>
    <xf numFmtId="1" fontId="1" fillId="0" borderId="28" xfId="0" applyNumberFormat="1" applyFont="1" applyFill="1" applyBorder="1"/>
    <xf numFmtId="1" fontId="1" fillId="0" borderId="58" xfId="0" applyNumberFormat="1" applyFont="1" applyBorder="1"/>
    <xf numFmtId="1" fontId="1" fillId="0" borderId="45" xfId="0" applyNumberFormat="1" applyFont="1" applyBorder="1" applyAlignment="1"/>
    <xf numFmtId="1" fontId="1" fillId="0" borderId="53" xfId="0" applyNumberFormat="1" applyFont="1" applyBorder="1" applyAlignment="1"/>
    <xf numFmtId="1" fontId="2" fillId="0" borderId="60" xfId="0" applyNumberFormat="1" applyFont="1" applyBorder="1"/>
    <xf numFmtId="1" fontId="1" fillId="0" borderId="60" xfId="0" applyNumberFormat="1" applyFont="1" applyBorder="1"/>
    <xf numFmtId="1" fontId="1" fillId="0" borderId="61" xfId="0" applyNumberFormat="1" applyFont="1" applyBorder="1"/>
    <xf numFmtId="49" fontId="1" fillId="0" borderId="19" xfId="0" applyFont="1" applyBorder="1"/>
    <xf numFmtId="1" fontId="1" fillId="0" borderId="62" xfId="0" applyNumberFormat="1" applyFont="1" applyBorder="1"/>
    <xf numFmtId="49" fontId="1" fillId="2" borderId="68" xfId="0" applyFont="1" applyFill="1" applyBorder="1" applyAlignment="1">
      <alignment horizontal="center"/>
    </xf>
    <xf numFmtId="49" fontId="1" fillId="2" borderId="69" xfId="0" applyFont="1" applyFill="1" applyBorder="1" applyAlignment="1">
      <alignment horizontal="center"/>
    </xf>
    <xf numFmtId="49" fontId="1" fillId="2" borderId="13" xfId="0" applyFont="1" applyFill="1" applyBorder="1" applyAlignment="1">
      <alignment horizontal="center"/>
    </xf>
    <xf numFmtId="1" fontId="1" fillId="0" borderId="70" xfId="0" applyNumberFormat="1" applyFont="1" applyBorder="1"/>
    <xf numFmtId="1" fontId="1" fillId="0" borderId="71" xfId="0" applyNumberFormat="1" applyFont="1" applyBorder="1"/>
    <xf numFmtId="1" fontId="1" fillId="0" borderId="72" xfId="0" applyNumberFormat="1" applyFont="1" applyBorder="1"/>
    <xf numFmtId="1" fontId="1" fillId="0" borderId="73" xfId="0" applyNumberFormat="1" applyFont="1" applyBorder="1"/>
    <xf numFmtId="49" fontId="1" fillId="0" borderId="74" xfId="0" applyFont="1" applyBorder="1" applyAlignment="1">
      <alignment horizontal="center"/>
    </xf>
    <xf numFmtId="49" fontId="4" fillId="0" borderId="17" xfId="0" applyFont="1" applyBorder="1"/>
    <xf numFmtId="49" fontId="4" fillId="0" borderId="75" xfId="0" applyFont="1" applyBorder="1"/>
    <xf numFmtId="49" fontId="1" fillId="2" borderId="76" xfId="0" applyFont="1" applyFill="1" applyBorder="1" applyAlignment="1">
      <alignment horizontal="center"/>
    </xf>
    <xf numFmtId="1" fontId="1" fillId="0" borderId="77" xfId="0" applyNumberFormat="1" applyFont="1" applyBorder="1"/>
    <xf numFmtId="1" fontId="2" fillId="0" borderId="78" xfId="0" applyNumberFormat="1" applyFont="1" applyBorder="1"/>
    <xf numFmtId="1" fontId="1" fillId="0" borderId="79" xfId="0" applyNumberFormat="1" applyFont="1" applyBorder="1"/>
    <xf numFmtId="1" fontId="1" fillId="0" borderId="80" xfId="0" applyNumberFormat="1" applyFont="1" applyBorder="1"/>
    <xf numFmtId="1" fontId="1" fillId="0" borderId="81" xfId="0" applyNumberFormat="1" applyFont="1" applyBorder="1"/>
    <xf numFmtId="49" fontId="1" fillId="0" borderId="56" xfId="0" applyFont="1" applyBorder="1" applyAlignment="1">
      <alignment horizontal="center"/>
    </xf>
    <xf numFmtId="49" fontId="0" fillId="0" borderId="0" xfId="0" applyFont="1"/>
    <xf numFmtId="49" fontId="0" fillId="6" borderId="0" xfId="0" applyFill="1"/>
    <xf numFmtId="49" fontId="0" fillId="6" borderId="60" xfId="0" applyFill="1" applyBorder="1"/>
    <xf numFmtId="1" fontId="1" fillId="6" borderId="38" xfId="0" applyNumberFormat="1" applyFont="1" applyFill="1" applyBorder="1"/>
    <xf numFmtId="49" fontId="0" fillId="6" borderId="79" xfId="0" applyFill="1" applyBorder="1"/>
    <xf numFmtId="49" fontId="1" fillId="6" borderId="92" xfId="0" applyFont="1" applyFill="1" applyBorder="1" applyAlignment="1">
      <alignment horizontal="center"/>
    </xf>
    <xf numFmtId="49" fontId="1" fillId="6" borderId="15" xfId="0" applyFont="1" applyFill="1" applyBorder="1" applyAlignment="1">
      <alignment horizontal="right"/>
    </xf>
    <xf numFmtId="49" fontId="1" fillId="6" borderId="13" xfId="0" applyFont="1" applyFill="1" applyBorder="1" applyAlignment="1">
      <alignment horizontal="center"/>
    </xf>
    <xf numFmtId="49" fontId="2" fillId="3" borderId="74" xfId="0" applyFont="1" applyFill="1" applyBorder="1" applyAlignment="1">
      <alignment horizontal="center"/>
    </xf>
    <xf numFmtId="49" fontId="2" fillId="7" borderId="0" xfId="0" applyFont="1" applyFill="1" applyBorder="1"/>
    <xf numFmtId="49" fontId="1" fillId="3" borderId="28" xfId="0" applyNumberFormat="1" applyFont="1" applyFill="1" applyBorder="1" applyAlignment="1">
      <alignment horizontal="center" wrapText="1"/>
    </xf>
    <xf numFmtId="49" fontId="5" fillId="0" borderId="0" xfId="0" applyFont="1" applyAlignment="1">
      <alignment horizontal="center"/>
    </xf>
    <xf numFmtId="49" fontId="5" fillId="0" borderId="0" xfId="0" applyFont="1"/>
    <xf numFmtId="49" fontId="5" fillId="0" borderId="0" xfId="0" applyFont="1" applyAlignment="1">
      <alignment vertical="top"/>
    </xf>
    <xf numFmtId="49" fontId="0" fillId="0" borderId="0" xfId="0" applyAlignment="1">
      <alignment vertical="top"/>
    </xf>
    <xf numFmtId="49" fontId="0" fillId="3" borderId="0" xfId="0" applyFill="1" applyBorder="1"/>
    <xf numFmtId="49" fontId="6" fillId="0" borderId="0" xfId="0" applyFont="1"/>
    <xf numFmtId="2" fontId="5" fillId="0" borderId="0" xfId="0" applyNumberFormat="1" applyFont="1"/>
    <xf numFmtId="164" fontId="1" fillId="6" borderId="22" xfId="0" applyNumberFormat="1" applyFont="1" applyFill="1" applyBorder="1" applyAlignment="1">
      <alignment horizontal="center" vertical="center" wrapText="1"/>
    </xf>
    <xf numFmtId="49" fontId="0" fillId="3" borderId="0" xfId="0" applyFill="1"/>
    <xf numFmtId="49" fontId="0" fillId="3" borderId="0" xfId="0" applyFont="1" applyFill="1"/>
    <xf numFmtId="2" fontId="0" fillId="3" borderId="0" xfId="0" applyNumberFormat="1" applyFill="1"/>
    <xf numFmtId="2" fontId="0" fillId="3" borderId="0" xfId="0" applyNumberFormat="1" applyFill="1" applyBorder="1"/>
    <xf numFmtId="49" fontId="9" fillId="6" borderId="0" xfId="0" applyFont="1" applyFill="1"/>
    <xf numFmtId="1" fontId="7" fillId="6" borderId="38" xfId="0" applyNumberFormat="1" applyFont="1" applyFill="1" applyBorder="1"/>
    <xf numFmtId="164" fontId="7" fillId="6" borderId="22" xfId="0" applyNumberFormat="1" applyFont="1" applyFill="1" applyBorder="1" applyAlignment="1">
      <alignment horizontal="center"/>
    </xf>
    <xf numFmtId="1" fontId="8" fillId="6" borderId="19" xfId="0" applyNumberFormat="1" applyFont="1" applyFill="1" applyBorder="1"/>
    <xf numFmtId="164" fontId="8" fillId="6" borderId="22" xfId="0" applyNumberFormat="1" applyFont="1" applyFill="1" applyBorder="1" applyAlignment="1">
      <alignment horizontal="center"/>
    </xf>
    <xf numFmtId="164" fontId="8" fillId="6" borderId="31" xfId="0" applyNumberFormat="1" applyFont="1" applyFill="1" applyBorder="1" applyAlignment="1">
      <alignment horizontal="center"/>
    </xf>
    <xf numFmtId="164" fontId="8" fillId="6" borderId="22" xfId="0" applyNumberFormat="1" applyFont="1" applyFill="1" applyBorder="1"/>
    <xf numFmtId="2" fontId="9" fillId="3" borderId="0" xfId="0" applyNumberFormat="1" applyFont="1" applyFill="1"/>
    <xf numFmtId="49" fontId="9" fillId="3" borderId="0" xfId="0" applyFont="1" applyFill="1"/>
    <xf numFmtId="49" fontId="10" fillId="0" borderId="0" xfId="0" applyFont="1" applyFill="1" applyBorder="1"/>
    <xf numFmtId="49" fontId="11" fillId="0" borderId="0" xfId="0" applyFont="1" applyAlignment="1">
      <alignment horizontal="center"/>
    </xf>
    <xf numFmtId="49" fontId="11" fillId="0" borderId="0" xfId="0" applyFont="1"/>
    <xf numFmtId="49" fontId="10" fillId="6" borderId="33" xfId="0" applyFont="1" applyFill="1" applyBorder="1" applyAlignment="1">
      <alignment horizontal="center"/>
    </xf>
    <xf numFmtId="49" fontId="10" fillId="2" borderId="2" xfId="0" applyFont="1" applyFill="1" applyBorder="1" applyAlignment="1">
      <alignment horizontal="center"/>
    </xf>
    <xf numFmtId="49" fontId="10" fillId="0" borderId="2" xfId="0" applyFont="1" applyBorder="1" applyAlignment="1">
      <alignment horizontal="center"/>
    </xf>
    <xf numFmtId="49" fontId="10" fillId="0" borderId="29" xfId="0" applyFont="1" applyBorder="1" applyAlignment="1">
      <alignment horizontal="center"/>
    </xf>
    <xf numFmtId="49" fontId="12" fillId="6" borderId="58" xfId="0" applyFont="1" applyFill="1" applyBorder="1"/>
    <xf numFmtId="49" fontId="12" fillId="6" borderId="60" xfId="0" applyFont="1" applyFill="1" applyBorder="1" applyAlignment="1">
      <alignment horizontal="center"/>
    </xf>
    <xf numFmtId="49" fontId="10" fillId="0" borderId="16" xfId="0" applyFont="1" applyBorder="1" applyAlignment="1">
      <alignment horizontal="center"/>
    </xf>
    <xf numFmtId="49" fontId="10" fillId="3" borderId="2" xfId="0" applyFont="1" applyFill="1" applyBorder="1" applyAlignment="1">
      <alignment horizontal="center"/>
    </xf>
    <xf numFmtId="49" fontId="10" fillId="2" borderId="16" xfId="0" applyFont="1" applyFill="1" applyBorder="1" applyAlignment="1">
      <alignment horizontal="center"/>
    </xf>
    <xf numFmtId="49" fontId="10" fillId="0" borderId="110" xfId="0" applyFont="1" applyBorder="1" applyAlignment="1">
      <alignment horizontal="center"/>
    </xf>
    <xf numFmtId="49" fontId="10" fillId="0" borderId="58" xfId="0" applyFont="1" applyBorder="1" applyAlignment="1">
      <alignment horizontal="center"/>
    </xf>
    <xf numFmtId="49" fontId="12" fillId="5" borderId="63" xfId="0" applyFont="1" applyFill="1" applyBorder="1" applyAlignment="1">
      <alignment horizontal="center"/>
    </xf>
    <xf numFmtId="49" fontId="10" fillId="8" borderId="58" xfId="0" applyFont="1" applyFill="1" applyBorder="1"/>
    <xf numFmtId="49" fontId="12" fillId="8" borderId="60" xfId="0" applyFont="1" applyFill="1" applyBorder="1" applyAlignment="1">
      <alignment horizontal="center"/>
    </xf>
    <xf numFmtId="49" fontId="10" fillId="8" borderId="16" xfId="0" applyFont="1" applyFill="1" applyBorder="1" applyAlignment="1">
      <alignment horizontal="center"/>
    </xf>
    <xf numFmtId="49" fontId="10" fillId="3" borderId="7" xfId="0" applyFont="1" applyFill="1" applyBorder="1" applyAlignment="1">
      <alignment horizontal="center"/>
    </xf>
    <xf numFmtId="49" fontId="10" fillId="2" borderId="9" xfId="0" applyFont="1" applyFill="1" applyBorder="1" applyAlignment="1">
      <alignment horizontal="center"/>
    </xf>
    <xf numFmtId="49" fontId="10" fillId="0" borderId="6" xfId="0" applyFont="1" applyBorder="1" applyAlignment="1">
      <alignment horizontal="center"/>
    </xf>
    <xf numFmtId="49" fontId="10" fillId="9" borderId="27" xfId="0" applyFont="1" applyFill="1" applyBorder="1" applyAlignment="1">
      <alignment horizontal="center"/>
    </xf>
    <xf numFmtId="49" fontId="10" fillId="6" borderId="58" xfId="0" applyFont="1" applyFill="1" applyBorder="1"/>
    <xf numFmtId="49" fontId="10" fillId="0" borderId="102" xfId="0" applyFont="1" applyBorder="1" applyAlignment="1">
      <alignment horizontal="center"/>
    </xf>
    <xf numFmtId="49" fontId="10" fillId="6" borderId="38" xfId="0" applyFont="1" applyFill="1" applyBorder="1" applyAlignment="1">
      <alignment horizontal="center"/>
    </xf>
    <xf numFmtId="49" fontId="8" fillId="3" borderId="35" xfId="0" applyFont="1" applyFill="1" applyBorder="1" applyAlignment="1">
      <alignment horizontal="center" wrapText="1"/>
    </xf>
    <xf numFmtId="49" fontId="8" fillId="3" borderId="28" xfId="0" applyFont="1" applyFill="1" applyBorder="1" applyAlignment="1">
      <alignment horizontal="center" wrapText="1"/>
    </xf>
    <xf numFmtId="49" fontId="8" fillId="3" borderId="35" xfId="0" applyNumberFormat="1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wrapText="1"/>
    </xf>
    <xf numFmtId="49" fontId="8" fillId="3" borderId="35" xfId="0" applyNumberFormat="1" applyFont="1" applyFill="1" applyBorder="1" applyAlignment="1">
      <alignment horizontal="center" wrapText="1"/>
    </xf>
    <xf numFmtId="49" fontId="8" fillId="3" borderId="55" xfId="0" applyNumberFormat="1" applyFont="1" applyFill="1" applyBorder="1" applyAlignment="1">
      <alignment horizontal="center" wrapText="1"/>
    </xf>
    <xf numFmtId="1" fontId="7" fillId="6" borderId="36" xfId="0" applyNumberFormat="1" applyFont="1" applyFill="1" applyBorder="1" applyAlignment="1">
      <alignment horizontal="center"/>
    </xf>
    <xf numFmtId="164" fontId="7" fillId="6" borderId="37" xfId="0" applyNumberFormat="1" applyFont="1" applyFill="1" applyBorder="1" applyAlignment="1">
      <alignment horizontal="center"/>
    </xf>
    <xf numFmtId="1" fontId="8" fillId="0" borderId="39" xfId="0" applyNumberFormat="1" applyFont="1" applyBorder="1"/>
    <xf numFmtId="164" fontId="8" fillId="0" borderId="40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1" fontId="8" fillId="0" borderId="92" xfId="0" applyNumberFormat="1" applyFont="1" applyBorder="1"/>
    <xf numFmtId="164" fontId="8" fillId="0" borderId="97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" fontId="7" fillId="6" borderId="19" xfId="0" applyNumberFormat="1" applyFont="1" applyFill="1" applyBorder="1"/>
    <xf numFmtId="1" fontId="8" fillId="0" borderId="43" xfId="0" applyNumberFormat="1" applyFont="1" applyBorder="1"/>
    <xf numFmtId="1" fontId="8" fillId="0" borderId="95" xfId="0" applyNumberFormat="1" applyFont="1" applyBorder="1"/>
    <xf numFmtId="1" fontId="8" fillId="0" borderId="51" xfId="0" applyNumberFormat="1" applyFont="1" applyBorder="1"/>
    <xf numFmtId="1" fontId="8" fillId="0" borderId="62" xfId="0" applyNumberFormat="1" applyFont="1" applyBorder="1"/>
    <xf numFmtId="164" fontId="7" fillId="6" borderId="31" xfId="0" applyNumberFormat="1" applyFont="1" applyFill="1" applyBorder="1" applyAlignment="1">
      <alignment horizontal="center"/>
    </xf>
    <xf numFmtId="1" fontId="8" fillId="8" borderId="49" xfId="0" applyNumberFormat="1" applyFont="1" applyFill="1" applyBorder="1"/>
    <xf numFmtId="164" fontId="8" fillId="8" borderId="50" xfId="0" applyNumberFormat="1" applyFont="1" applyFill="1" applyBorder="1" applyAlignment="1">
      <alignment horizontal="center"/>
    </xf>
    <xf numFmtId="1" fontId="7" fillId="9" borderId="25" xfId="0" applyNumberFormat="1" applyFont="1" applyFill="1" applyBorder="1" applyAlignment="1">
      <alignment horizontal="right"/>
    </xf>
    <xf numFmtId="164" fontId="7" fillId="9" borderId="107" xfId="0" applyNumberFormat="1" applyFont="1" applyFill="1" applyBorder="1" applyAlignment="1">
      <alignment horizontal="center"/>
    </xf>
    <xf numFmtId="1" fontId="8" fillId="0" borderId="105" xfId="0" applyNumberFormat="1" applyFont="1" applyBorder="1"/>
    <xf numFmtId="164" fontId="8" fillId="0" borderId="105" xfId="0" applyNumberFormat="1" applyFont="1" applyBorder="1" applyAlignment="1">
      <alignment horizontal="center"/>
    </xf>
    <xf numFmtId="1" fontId="8" fillId="0" borderId="102" xfId="0" applyNumberFormat="1" applyFont="1" applyBorder="1"/>
    <xf numFmtId="164" fontId="8" fillId="0" borderId="102" xfId="0" applyNumberFormat="1" applyFont="1" applyBorder="1" applyAlignment="1">
      <alignment horizontal="center"/>
    </xf>
    <xf numFmtId="1" fontId="7" fillId="0" borderId="103" xfId="0" applyNumberFormat="1" applyFont="1" applyBorder="1"/>
    <xf numFmtId="1" fontId="8" fillId="0" borderId="36" xfId="0" applyNumberFormat="1" applyFont="1" applyBorder="1" applyAlignment="1">
      <alignment vertical="center"/>
    </xf>
    <xf numFmtId="164" fontId="8" fillId="0" borderId="37" xfId="0" applyNumberFormat="1" applyFont="1" applyBorder="1" applyAlignment="1">
      <alignment horizontal="center"/>
    </xf>
    <xf numFmtId="1" fontId="8" fillId="0" borderId="36" xfId="0" applyNumberFormat="1" applyFont="1" applyBorder="1"/>
    <xf numFmtId="164" fontId="8" fillId="0" borderId="56" xfId="0" applyNumberFormat="1" applyFont="1" applyBorder="1" applyAlignment="1">
      <alignment horizontal="center"/>
    </xf>
    <xf numFmtId="164" fontId="8" fillId="0" borderId="37" xfId="0" applyNumberFormat="1" applyFont="1" applyBorder="1"/>
    <xf numFmtId="1" fontId="8" fillId="2" borderId="43" xfId="0" applyNumberFormat="1" applyFont="1" applyFill="1" applyBorder="1"/>
    <xf numFmtId="164" fontId="8" fillId="2" borderId="40" xfId="0" applyNumberFormat="1" applyFont="1" applyFill="1" applyBorder="1" applyAlignment="1">
      <alignment horizontal="center"/>
    </xf>
    <xf numFmtId="1" fontId="8" fillId="3" borderId="43" xfId="0" applyNumberFormat="1" applyFont="1" applyFill="1" applyBorder="1"/>
    <xf numFmtId="164" fontId="8" fillId="3" borderId="40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40" xfId="0" applyNumberFormat="1" applyFont="1" applyBorder="1"/>
    <xf numFmtId="1" fontId="8" fillId="2" borderId="51" xfId="0" applyNumberFormat="1" applyFont="1" applyFill="1" applyBorder="1"/>
    <xf numFmtId="164" fontId="8" fillId="2" borderId="41" xfId="0" applyNumberFormat="1" applyFont="1" applyFill="1" applyBorder="1" applyAlignment="1">
      <alignment horizontal="center"/>
    </xf>
    <xf numFmtId="1" fontId="8" fillId="3" borderId="51" xfId="0" applyNumberFormat="1" applyFont="1" applyFill="1" applyBorder="1"/>
    <xf numFmtId="164" fontId="8" fillId="3" borderId="4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41" xfId="0" applyNumberFormat="1" applyFont="1" applyBorder="1"/>
    <xf numFmtId="164" fontId="8" fillId="0" borderId="8" xfId="0" applyNumberFormat="1" applyFont="1" applyBorder="1" applyAlignment="1">
      <alignment horizontal="center"/>
    </xf>
    <xf numFmtId="164" fontId="8" fillId="0" borderId="97" xfId="0" applyNumberFormat="1" applyFont="1" applyBorder="1"/>
    <xf numFmtId="164" fontId="8" fillId="2" borderId="6" xfId="0" applyNumberFormat="1" applyFont="1" applyFill="1" applyBorder="1" applyAlignment="1">
      <alignment horizontal="center"/>
    </xf>
    <xf numFmtId="1" fontId="8" fillId="0" borderId="35" xfId="0" applyNumberFormat="1" applyFont="1" applyBorder="1"/>
    <xf numFmtId="164" fontId="8" fillId="0" borderId="55" xfId="0" applyNumberFormat="1" applyFont="1" applyBorder="1" applyAlignment="1">
      <alignment horizontal="center"/>
    </xf>
    <xf numFmtId="164" fontId="8" fillId="0" borderId="28" xfId="0" applyNumberFormat="1" applyFont="1" applyBorder="1"/>
    <xf numFmtId="1" fontId="8" fillId="6" borderId="94" xfId="0" applyNumberFormat="1" applyFont="1" applyFill="1" applyBorder="1"/>
    <xf numFmtId="1" fontId="8" fillId="0" borderId="96" xfId="0" applyNumberFormat="1" applyFont="1" applyBorder="1"/>
    <xf numFmtId="1" fontId="8" fillId="0" borderId="98" xfId="0" applyNumberFormat="1" applyFont="1" applyBorder="1"/>
    <xf numFmtId="1" fontId="8" fillId="8" borderId="52" xfId="0" applyNumberFormat="1" applyFont="1" applyFill="1" applyBorder="1"/>
    <xf numFmtId="1" fontId="8" fillId="8" borderId="95" xfId="0" applyNumberFormat="1" applyFont="1" applyFill="1" applyBorder="1"/>
    <xf numFmtId="164" fontId="8" fillId="8" borderId="11" xfId="0" applyNumberFormat="1" applyFont="1" applyFill="1" applyBorder="1" applyAlignment="1">
      <alignment horizontal="center"/>
    </xf>
    <xf numFmtId="164" fontId="8" fillId="8" borderId="50" xfId="0" applyNumberFormat="1" applyFont="1" applyFill="1" applyBorder="1"/>
    <xf numFmtId="1" fontId="8" fillId="3" borderId="96" xfId="0" applyNumberFormat="1" applyFont="1" applyFill="1" applyBorder="1"/>
    <xf numFmtId="164" fontId="8" fillId="3" borderId="6" xfId="0" applyNumberFormat="1" applyFont="1" applyFill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" fontId="8" fillId="9" borderId="106" xfId="0" applyNumberFormat="1" applyFont="1" applyFill="1" applyBorder="1"/>
    <xf numFmtId="164" fontId="8" fillId="9" borderId="107" xfId="0" applyNumberFormat="1" applyFont="1" applyFill="1" applyBorder="1" applyAlignment="1">
      <alignment horizontal="center"/>
    </xf>
    <xf numFmtId="1" fontId="8" fillId="9" borderId="109" xfId="0" applyNumberFormat="1" applyFont="1" applyFill="1" applyBorder="1"/>
    <xf numFmtId="164" fontId="8" fillId="9" borderId="108" xfId="0" applyNumberFormat="1" applyFont="1" applyFill="1" applyBorder="1" applyAlignment="1">
      <alignment horizontal="center"/>
    </xf>
    <xf numFmtId="1" fontId="8" fillId="9" borderId="106" xfId="0" applyNumberFormat="1" applyFont="1" applyFill="1" applyBorder="1" applyAlignment="1">
      <alignment horizontal="center"/>
    </xf>
    <xf numFmtId="164" fontId="8" fillId="0" borderId="102" xfId="0" applyNumberFormat="1" applyFont="1" applyBorder="1"/>
    <xf numFmtId="164" fontId="8" fillId="6" borderId="22" xfId="0" applyNumberFormat="1" applyFont="1" applyFill="1" applyBorder="1" applyAlignment="1">
      <alignment horizontal="center" vertical="center"/>
    </xf>
    <xf numFmtId="49" fontId="12" fillId="6" borderId="114" xfId="0" applyFont="1" applyFill="1" applyBorder="1" applyAlignment="1">
      <alignment horizontal="center"/>
    </xf>
    <xf numFmtId="49" fontId="10" fillId="7" borderId="7" xfId="0" applyFont="1" applyFill="1" applyBorder="1"/>
    <xf numFmtId="49" fontId="10" fillId="7" borderId="9" xfId="0" applyFont="1" applyFill="1" applyBorder="1"/>
    <xf numFmtId="49" fontId="10" fillId="7" borderId="30" xfId="0" applyFont="1" applyFill="1" applyBorder="1"/>
    <xf numFmtId="49" fontId="12" fillId="3" borderId="0" xfId="0" applyFont="1" applyFill="1" applyBorder="1" applyAlignment="1">
      <alignment horizontal="left"/>
    </xf>
    <xf numFmtId="49" fontId="10" fillId="4" borderId="96" xfId="0" applyFont="1" applyFill="1" applyBorder="1" applyAlignment="1">
      <alignment horizontal="left"/>
    </xf>
    <xf numFmtId="49" fontId="10" fillId="4" borderId="96" xfId="0" applyFont="1" applyFill="1" applyBorder="1"/>
    <xf numFmtId="49" fontId="10" fillId="4" borderId="30" xfId="0" applyFont="1" applyFill="1" applyBorder="1"/>
    <xf numFmtId="49" fontId="10" fillId="4" borderId="7" xfId="0" applyFont="1" applyFill="1" applyBorder="1"/>
    <xf numFmtId="49" fontId="10" fillId="7" borderId="95" xfId="0" applyFont="1" applyFill="1" applyBorder="1"/>
    <xf numFmtId="49" fontId="10" fillId="7" borderId="96" xfId="0" applyFont="1" applyFill="1" applyBorder="1"/>
    <xf numFmtId="49" fontId="10" fillId="7" borderId="61" xfId="0" applyFont="1" applyFill="1" applyBorder="1"/>
    <xf numFmtId="49" fontId="10" fillId="6" borderId="115" xfId="0" applyFont="1" applyFill="1" applyBorder="1"/>
    <xf numFmtId="49" fontId="10" fillId="6" borderId="116" xfId="0" applyFont="1" applyFill="1" applyBorder="1"/>
    <xf numFmtId="49" fontId="10" fillId="6" borderId="117" xfId="0" applyFont="1" applyFill="1" applyBorder="1"/>
    <xf numFmtId="49" fontId="10" fillId="4" borderId="115" xfId="0" applyFont="1" applyFill="1" applyBorder="1"/>
    <xf numFmtId="49" fontId="10" fillId="4" borderId="116" xfId="0" applyFont="1" applyFill="1" applyBorder="1"/>
    <xf numFmtId="49" fontId="10" fillId="4" borderId="113" xfId="0" applyFont="1" applyFill="1" applyBorder="1"/>
    <xf numFmtId="49" fontId="12" fillId="6" borderId="117" xfId="0" applyFont="1" applyFill="1" applyBorder="1"/>
    <xf numFmtId="49" fontId="12" fillId="7" borderId="98" xfId="0" applyFont="1" applyFill="1" applyBorder="1"/>
    <xf numFmtId="49" fontId="12" fillId="0" borderId="103" xfId="0" applyFont="1" applyBorder="1" applyAlignment="1">
      <alignment horizontal="center"/>
    </xf>
    <xf numFmtId="164" fontId="7" fillId="0" borderId="103" xfId="0" applyNumberFormat="1" applyFont="1" applyBorder="1" applyAlignment="1">
      <alignment horizontal="center"/>
    </xf>
    <xf numFmtId="1" fontId="7" fillId="0" borderId="112" xfId="0" applyNumberFormat="1" applyFont="1" applyBorder="1"/>
    <xf numFmtId="164" fontId="7" fillId="0" borderId="112" xfId="0" applyNumberFormat="1" applyFont="1" applyBorder="1" applyAlignment="1">
      <alignment horizontal="center"/>
    </xf>
    <xf numFmtId="49" fontId="13" fillId="0" borderId="0" xfId="0" applyFont="1"/>
    <xf numFmtId="49" fontId="12" fillId="0" borderId="0" xfId="0" applyFont="1" applyFill="1" applyBorder="1" applyAlignment="1">
      <alignment vertical="top"/>
    </xf>
    <xf numFmtId="49" fontId="14" fillId="0" borderId="0" xfId="0" applyFont="1" applyAlignment="1">
      <alignment horizontal="center" vertical="top"/>
    </xf>
    <xf numFmtId="49" fontId="14" fillId="0" borderId="0" xfId="0" applyFont="1" applyAlignment="1">
      <alignment vertical="top"/>
    </xf>
    <xf numFmtId="49" fontId="13" fillId="0" borderId="0" xfId="0" applyFont="1" applyAlignment="1">
      <alignment vertical="top"/>
    </xf>
    <xf numFmtId="49" fontId="0" fillId="3" borderId="0" xfId="0" applyFill="1" applyAlignment="1">
      <alignment horizontal="center"/>
    </xf>
    <xf numFmtId="1" fontId="8" fillId="2" borderId="111" xfId="0" applyNumberFormat="1" applyFont="1" applyFill="1" applyBorder="1"/>
    <xf numFmtId="164" fontId="8" fillId="2" borderId="111" xfId="0" applyNumberFormat="1" applyFont="1" applyFill="1" applyBorder="1" applyAlignment="1">
      <alignment horizontal="center"/>
    </xf>
    <xf numFmtId="164" fontId="8" fillId="2" borderId="111" xfId="0" applyNumberFormat="1" applyFont="1" applyFill="1" applyBorder="1"/>
    <xf numFmtId="1" fontId="1" fillId="0" borderId="59" xfId="0" applyNumberFormat="1" applyFont="1" applyBorder="1" applyAlignment="1">
      <alignment horizontal="right"/>
    </xf>
    <xf numFmtId="1" fontId="1" fillId="0" borderId="67" xfId="0" applyNumberFormat="1" applyFont="1" applyBorder="1" applyAlignment="1">
      <alignment horizontal="right"/>
    </xf>
    <xf numFmtId="1" fontId="1" fillId="0" borderId="64" xfId="0" applyNumberFormat="1" applyFont="1" applyBorder="1" applyAlignment="1">
      <alignment horizontal="right"/>
    </xf>
    <xf numFmtId="49" fontId="1" fillId="0" borderId="38" xfId="0" applyFont="1" applyBorder="1" applyAlignment="1">
      <alignment horizontal="center"/>
    </xf>
    <xf numFmtId="49" fontId="1" fillId="0" borderId="60" xfId="0" applyFont="1" applyBorder="1" applyAlignment="1">
      <alignment horizontal="center"/>
    </xf>
    <xf numFmtId="49" fontId="1" fillId="0" borderId="61" xfId="0" applyFont="1" applyBorder="1" applyAlignment="1">
      <alignment horizontal="center"/>
    </xf>
    <xf numFmtId="49" fontId="1" fillId="0" borderId="82" xfId="0" applyFont="1" applyBorder="1" applyAlignment="1">
      <alignment horizontal="center"/>
    </xf>
    <xf numFmtId="49" fontId="1" fillId="0" borderId="83" xfId="0" applyFont="1" applyBorder="1" applyAlignment="1">
      <alignment horizontal="center"/>
    </xf>
    <xf numFmtId="49" fontId="1" fillId="0" borderId="2" xfId="0" applyFont="1" applyBorder="1" applyAlignment="1">
      <alignment horizontal="center"/>
    </xf>
    <xf numFmtId="49" fontId="1" fillId="0" borderId="8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right"/>
    </xf>
    <xf numFmtId="1" fontId="1" fillId="0" borderId="81" xfId="0" applyNumberFormat="1" applyFont="1" applyBorder="1" applyAlignment="1">
      <alignment horizontal="right"/>
    </xf>
    <xf numFmtId="1" fontId="1" fillId="0" borderId="65" xfId="0" applyNumberFormat="1" applyFont="1" applyBorder="1" applyAlignment="1">
      <alignment horizontal="right"/>
    </xf>
    <xf numFmtId="49" fontId="1" fillId="0" borderId="23" xfId="0" applyFont="1" applyBorder="1" applyAlignment="1">
      <alignment horizontal="center"/>
    </xf>
    <xf numFmtId="49" fontId="1" fillId="0" borderId="85" xfId="0" applyFont="1" applyBorder="1" applyAlignment="1">
      <alignment horizontal="center"/>
    </xf>
    <xf numFmtId="49" fontId="1" fillId="0" borderId="86" xfId="0" applyFont="1" applyBorder="1" applyAlignment="1">
      <alignment horizontal="center"/>
    </xf>
    <xf numFmtId="49" fontId="1" fillId="0" borderId="87" xfId="0" applyFont="1" applyBorder="1" applyAlignment="1">
      <alignment horizontal="center"/>
    </xf>
    <xf numFmtId="49" fontId="1" fillId="0" borderId="24" xfId="0" applyFont="1" applyBorder="1" applyAlignment="1">
      <alignment horizontal="center"/>
    </xf>
    <xf numFmtId="49" fontId="1" fillId="0" borderId="88" xfId="0" applyFont="1" applyBorder="1" applyAlignment="1">
      <alignment horizontal="center"/>
    </xf>
    <xf numFmtId="49" fontId="1" fillId="0" borderId="34" xfId="0" applyFont="1" applyBorder="1" applyAlignment="1">
      <alignment horizontal="center"/>
    </xf>
    <xf numFmtId="49" fontId="1" fillId="0" borderId="66" xfId="0" applyFont="1" applyBorder="1" applyAlignment="1">
      <alignment horizontal="center"/>
    </xf>
    <xf numFmtId="49" fontId="1" fillId="0" borderId="89" xfId="0" applyFont="1" applyBorder="1" applyAlignment="1">
      <alignment horizontal="center"/>
    </xf>
    <xf numFmtId="49" fontId="1" fillId="0" borderId="90" xfId="0" applyFont="1" applyBorder="1" applyAlignment="1">
      <alignment horizontal="center"/>
    </xf>
    <xf numFmtId="164" fontId="8" fillId="6" borderId="38" xfId="0" applyNumberFormat="1" applyFont="1" applyFill="1" applyBorder="1" applyAlignment="1">
      <alignment horizontal="right"/>
    </xf>
    <xf numFmtId="164" fontId="8" fillId="6" borderId="60" xfId="0" applyNumberFormat="1" applyFont="1" applyFill="1" applyBorder="1" applyAlignment="1">
      <alignment horizontal="right"/>
    </xf>
    <xf numFmtId="164" fontId="8" fillId="6" borderId="94" xfId="0" applyNumberFormat="1" applyFont="1" applyFill="1" applyBorder="1" applyAlignment="1">
      <alignment horizontal="right"/>
    </xf>
    <xf numFmtId="49" fontId="8" fillId="3" borderId="54" xfId="0" applyFont="1" applyFill="1" applyBorder="1" applyAlignment="1">
      <alignment horizontal="center"/>
    </xf>
    <xf numFmtId="49" fontId="8" fillId="3" borderId="63" xfId="0" applyFont="1" applyFill="1" applyBorder="1" applyAlignment="1">
      <alignment horizontal="center"/>
    </xf>
    <xf numFmtId="49" fontId="8" fillId="3" borderId="91" xfId="0" applyFont="1" applyFill="1" applyBorder="1" applyAlignment="1">
      <alignment horizontal="center"/>
    </xf>
    <xf numFmtId="49" fontId="8" fillId="3" borderId="34" xfId="0" applyFont="1" applyFill="1" applyBorder="1" applyAlignment="1">
      <alignment horizontal="center"/>
    </xf>
    <xf numFmtId="49" fontId="8" fillId="3" borderId="66" xfId="0" applyFont="1" applyFill="1" applyBorder="1" applyAlignment="1">
      <alignment horizontal="center"/>
    </xf>
    <xf numFmtId="49" fontId="1" fillId="3" borderId="103" xfId="0" applyFont="1" applyFill="1" applyBorder="1" applyAlignment="1">
      <alignment horizontal="center" vertical="center"/>
    </xf>
    <xf numFmtId="49" fontId="1" fillId="3" borderId="104" xfId="0" applyFont="1" applyFill="1" applyBorder="1" applyAlignment="1">
      <alignment horizontal="center" vertical="center"/>
    </xf>
    <xf numFmtId="49" fontId="1" fillId="3" borderId="105" xfId="0" applyFont="1" applyFill="1" applyBorder="1" applyAlignment="1">
      <alignment horizontal="center" vertical="center"/>
    </xf>
    <xf numFmtId="49" fontId="1" fillId="3" borderId="99" xfId="0" applyFont="1" applyFill="1" applyBorder="1" applyAlignment="1">
      <alignment horizontal="center"/>
    </xf>
    <xf numFmtId="49" fontId="1" fillId="3" borderId="100" xfId="0" applyFont="1" applyFill="1" applyBorder="1" applyAlignment="1">
      <alignment horizontal="center"/>
    </xf>
    <xf numFmtId="49" fontId="1" fillId="3" borderId="101" xfId="0" applyFont="1" applyFill="1" applyBorder="1" applyAlignment="1">
      <alignment horizontal="center"/>
    </xf>
    <xf numFmtId="49" fontId="8" fillId="3" borderId="92" xfId="0" applyFont="1" applyFill="1" applyBorder="1" applyAlignment="1">
      <alignment horizontal="center"/>
    </xf>
    <xf numFmtId="49" fontId="8" fillId="3" borderId="93" xfId="0" applyFont="1" applyFill="1" applyBorder="1" applyAlignment="1">
      <alignment horizontal="center"/>
    </xf>
    <xf numFmtId="49" fontId="10" fillId="3" borderId="15" xfId="0" applyFont="1" applyFill="1" applyBorder="1" applyAlignment="1">
      <alignment horizontal="left"/>
    </xf>
    <xf numFmtId="49" fontId="0" fillId="0" borderId="26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8"/>
  <sheetViews>
    <sheetView topLeftCell="A4" zoomScale="70" zoomScaleNormal="70" workbookViewId="0">
      <selection activeCell="I48" sqref="I48"/>
    </sheetView>
  </sheetViews>
  <sheetFormatPr defaultRowHeight="11.25"/>
  <cols>
    <col min="1" max="1" width="4" customWidth="1"/>
    <col min="2" max="2" width="6.1640625" customWidth="1"/>
    <col min="3" max="3" width="50.33203125" customWidth="1"/>
    <col min="4" max="4" width="16.6640625" style="6" customWidth="1"/>
    <col min="7" max="8" width="9.33203125" customWidth="1"/>
  </cols>
  <sheetData>
    <row r="1" spans="2:27" ht="12" thickBot="1"/>
    <row r="2" spans="2:27" ht="17.25" thickBot="1">
      <c r="B2" s="275"/>
      <c r="C2" s="277" t="s">
        <v>3</v>
      </c>
      <c r="D2" s="279" t="s">
        <v>4</v>
      </c>
      <c r="E2" s="281" t="s">
        <v>5</v>
      </c>
      <c r="F2" s="282"/>
      <c r="G2" s="262" t="s">
        <v>6</v>
      </c>
      <c r="H2" s="263"/>
      <c r="I2" s="263"/>
      <c r="J2" s="264"/>
      <c r="K2" s="262" t="s">
        <v>50</v>
      </c>
      <c r="L2" s="263"/>
      <c r="M2" s="263"/>
      <c r="N2" s="264"/>
      <c r="O2" s="262" t="s">
        <v>49</v>
      </c>
      <c r="P2" s="263"/>
      <c r="Q2" s="263"/>
      <c r="R2" s="264"/>
      <c r="S2" s="262" t="s">
        <v>48</v>
      </c>
      <c r="T2" s="263"/>
      <c r="U2" s="263"/>
      <c r="V2" s="264"/>
      <c r="W2" s="262" t="s">
        <v>47</v>
      </c>
      <c r="X2" s="263"/>
      <c r="Y2" s="263"/>
      <c r="Z2" s="264"/>
    </row>
    <row r="3" spans="2:27" ht="17.25" thickBot="1">
      <c r="B3" s="276"/>
      <c r="C3" s="278"/>
      <c r="D3" s="280"/>
      <c r="E3" s="283"/>
      <c r="F3" s="284"/>
      <c r="G3" s="265" t="s">
        <v>7</v>
      </c>
      <c r="H3" s="266"/>
      <c r="I3" s="265" t="s">
        <v>8</v>
      </c>
      <c r="J3" s="266"/>
      <c r="K3" s="265" t="s">
        <v>9</v>
      </c>
      <c r="L3" s="266"/>
      <c r="M3" s="265" t="s">
        <v>10</v>
      </c>
      <c r="N3" s="266"/>
      <c r="O3" s="265" t="s">
        <v>11</v>
      </c>
      <c r="P3" s="266"/>
      <c r="Q3" s="265" t="s">
        <v>12</v>
      </c>
      <c r="R3" s="266"/>
      <c r="S3" s="265" t="s">
        <v>13</v>
      </c>
      <c r="T3" s="266"/>
      <c r="U3" s="265" t="s">
        <v>14</v>
      </c>
      <c r="V3" s="266"/>
      <c r="W3" s="265" t="s">
        <v>45</v>
      </c>
      <c r="X3" s="266"/>
      <c r="Y3" s="265" t="s">
        <v>46</v>
      </c>
      <c r="Z3" s="266"/>
    </row>
    <row r="4" spans="2:27" ht="34.5" thickTop="1" thickBot="1">
      <c r="B4" s="27"/>
      <c r="C4" s="28"/>
      <c r="D4" s="29"/>
      <c r="E4" s="40" t="s">
        <v>99</v>
      </c>
      <c r="F4" s="41" t="s">
        <v>100</v>
      </c>
      <c r="G4" s="56"/>
      <c r="H4" s="30" t="s">
        <v>98</v>
      </c>
      <c r="I4" s="56"/>
      <c r="J4" s="30" t="s">
        <v>98</v>
      </c>
      <c r="K4" s="56"/>
      <c r="L4" s="30" t="s">
        <v>98</v>
      </c>
      <c r="M4" s="56"/>
      <c r="N4" s="30" t="s">
        <v>98</v>
      </c>
      <c r="O4" s="56"/>
      <c r="P4" s="30" t="s">
        <v>98</v>
      </c>
      <c r="Q4" s="56"/>
      <c r="R4" s="30" t="s">
        <v>98</v>
      </c>
      <c r="S4" s="56"/>
      <c r="T4" s="30" t="s">
        <v>98</v>
      </c>
      <c r="U4" s="56"/>
      <c r="V4" s="30" t="s">
        <v>98</v>
      </c>
      <c r="W4" s="56"/>
      <c r="X4" s="30" t="s">
        <v>98</v>
      </c>
      <c r="Y4" s="56"/>
      <c r="Z4" s="30" t="s">
        <v>98</v>
      </c>
    </row>
    <row r="5" spans="2:27" ht="17.25" thickBot="1">
      <c r="B5" s="39"/>
      <c r="C5" s="90"/>
      <c r="D5" s="26"/>
      <c r="E5" s="42"/>
      <c r="F5" s="99"/>
      <c r="G5" s="57"/>
      <c r="H5" s="58"/>
      <c r="I5" s="57"/>
      <c r="J5" s="58"/>
      <c r="K5" s="57"/>
      <c r="L5" s="58"/>
      <c r="M5" s="57"/>
      <c r="N5" s="58"/>
      <c r="O5" s="57"/>
      <c r="P5" s="58"/>
      <c r="Q5" s="57"/>
      <c r="R5" s="58"/>
      <c r="S5" s="57"/>
      <c r="T5" s="58"/>
      <c r="U5" s="57"/>
      <c r="V5" s="58"/>
      <c r="W5" s="57"/>
      <c r="X5" s="58"/>
      <c r="Y5" s="57"/>
      <c r="Z5" s="58"/>
    </row>
    <row r="6" spans="2:27" ht="17.25" thickBot="1">
      <c r="B6" s="22" t="s">
        <v>15</v>
      </c>
      <c r="C6" s="23" t="s">
        <v>16</v>
      </c>
      <c r="D6" s="36"/>
      <c r="E6" s="95">
        <f>SUM(E7:E15)</f>
        <v>210</v>
      </c>
      <c r="F6" s="78"/>
      <c r="G6" s="59"/>
      <c r="H6" s="25"/>
      <c r="I6" s="59"/>
      <c r="J6" s="25"/>
      <c r="K6" s="59"/>
      <c r="L6" s="25"/>
      <c r="M6" s="59"/>
      <c r="N6" s="25"/>
      <c r="O6" s="59"/>
      <c r="P6" s="25"/>
      <c r="Q6" s="59"/>
      <c r="R6" s="25"/>
      <c r="S6" s="59"/>
      <c r="T6" s="25"/>
      <c r="U6" s="59"/>
      <c r="V6" s="25"/>
      <c r="W6" s="59"/>
      <c r="X6" s="25"/>
      <c r="Y6" s="59"/>
      <c r="Z6" s="25"/>
      <c r="AA6" s="1"/>
    </row>
    <row r="7" spans="2:27" ht="16.5">
      <c r="B7" s="20" t="s">
        <v>17</v>
      </c>
      <c r="C7" s="21" t="s">
        <v>62</v>
      </c>
      <c r="D7" s="19" t="s">
        <v>52</v>
      </c>
      <c r="E7" s="86">
        <f t="shared" ref="E7:E15" si="0">SUM(G7:Z7)</f>
        <v>14</v>
      </c>
      <c r="F7" s="9"/>
      <c r="G7" s="49">
        <v>14</v>
      </c>
      <c r="H7" s="43"/>
      <c r="I7" s="49"/>
      <c r="J7" s="43"/>
      <c r="K7" s="49"/>
      <c r="L7" s="43"/>
      <c r="M7" s="49"/>
      <c r="N7" s="43"/>
      <c r="O7" s="49"/>
      <c r="P7" s="43"/>
      <c r="Q7" s="49"/>
      <c r="R7" s="43"/>
      <c r="S7" s="49"/>
      <c r="T7" s="43"/>
      <c r="U7" s="49"/>
      <c r="V7" s="43"/>
      <c r="W7" s="49"/>
      <c r="X7" s="43"/>
      <c r="Y7" s="49"/>
      <c r="Z7" s="43"/>
      <c r="AA7" s="1"/>
    </row>
    <row r="8" spans="2:27" ht="16.5">
      <c r="B8" s="2" t="s">
        <v>19</v>
      </c>
      <c r="C8" s="8" t="s">
        <v>63</v>
      </c>
      <c r="D8" s="37" t="s">
        <v>53</v>
      </c>
      <c r="E8" s="86">
        <f t="shared" si="0"/>
        <v>28</v>
      </c>
      <c r="F8" s="9"/>
      <c r="G8" s="60"/>
      <c r="H8" s="44"/>
      <c r="I8" s="60"/>
      <c r="J8" s="44"/>
      <c r="K8" s="60"/>
      <c r="L8" s="44"/>
      <c r="M8" s="65">
        <v>28</v>
      </c>
      <c r="N8" s="66"/>
      <c r="O8" s="60"/>
      <c r="P8" s="44"/>
      <c r="Q8" s="60"/>
      <c r="R8" s="44"/>
      <c r="S8" s="60"/>
      <c r="T8" s="44"/>
      <c r="U8" s="60"/>
      <c r="V8" s="44"/>
      <c r="W8" s="60"/>
      <c r="X8" s="44"/>
      <c r="Y8" s="60"/>
      <c r="Z8" s="44"/>
      <c r="AA8" s="1"/>
    </row>
    <row r="9" spans="2:27" ht="16.5">
      <c r="B9" s="2" t="s">
        <v>20</v>
      </c>
      <c r="C9" s="8" t="s">
        <v>60</v>
      </c>
      <c r="D9" s="16" t="s">
        <v>52</v>
      </c>
      <c r="E9" s="86">
        <f t="shared" si="0"/>
        <v>28</v>
      </c>
      <c r="F9" s="9"/>
      <c r="G9" s="60">
        <v>14</v>
      </c>
      <c r="H9" s="44"/>
      <c r="I9" s="60">
        <v>14</v>
      </c>
      <c r="J9" s="44"/>
      <c r="K9" s="60"/>
      <c r="L9" s="44"/>
      <c r="M9" s="60"/>
      <c r="N9" s="44"/>
      <c r="O9" s="60"/>
      <c r="P9" s="44"/>
      <c r="Q9" s="60"/>
      <c r="R9" s="44"/>
      <c r="S9" s="60"/>
      <c r="T9" s="44"/>
      <c r="U9" s="60"/>
      <c r="V9" s="44"/>
      <c r="W9" s="60"/>
      <c r="X9" s="44"/>
      <c r="Y9" s="60"/>
      <c r="Z9" s="44"/>
      <c r="AA9" s="1"/>
    </row>
    <row r="10" spans="2:27" ht="16.5">
      <c r="B10" s="2" t="s">
        <v>21</v>
      </c>
      <c r="C10" s="8" t="s">
        <v>61</v>
      </c>
      <c r="D10" s="16" t="s">
        <v>52</v>
      </c>
      <c r="E10" s="86">
        <f t="shared" si="0"/>
        <v>28</v>
      </c>
      <c r="F10" s="9"/>
      <c r="G10" s="60"/>
      <c r="H10" s="44"/>
      <c r="I10" s="60"/>
      <c r="J10" s="44"/>
      <c r="K10" s="60">
        <v>14</v>
      </c>
      <c r="L10" s="44"/>
      <c r="M10" s="60"/>
      <c r="N10" s="44"/>
      <c r="O10" s="60"/>
      <c r="P10" s="44"/>
      <c r="Q10" s="60">
        <v>14</v>
      </c>
      <c r="R10" s="44"/>
      <c r="S10" s="60"/>
      <c r="T10" s="44"/>
      <c r="U10" s="60"/>
      <c r="V10" s="44"/>
      <c r="W10" s="60"/>
      <c r="X10" s="44"/>
      <c r="Y10" s="60"/>
      <c r="Z10" s="44"/>
      <c r="AA10" s="1"/>
    </row>
    <row r="11" spans="2:27" ht="16.5">
      <c r="B11" s="2" t="s">
        <v>22</v>
      </c>
      <c r="C11" s="11" t="s">
        <v>51</v>
      </c>
      <c r="D11" s="38" t="s">
        <v>52</v>
      </c>
      <c r="E11" s="86">
        <f t="shared" si="0"/>
        <v>28</v>
      </c>
      <c r="F11" s="17"/>
      <c r="G11" s="60"/>
      <c r="H11" s="44"/>
      <c r="I11" s="60"/>
      <c r="J11" s="44"/>
      <c r="K11" s="60"/>
      <c r="L11" s="44"/>
      <c r="M11" s="60"/>
      <c r="N11" s="44"/>
      <c r="O11" s="60">
        <v>14</v>
      </c>
      <c r="P11" s="44"/>
      <c r="Q11" s="60">
        <v>14</v>
      </c>
      <c r="R11" s="44"/>
      <c r="S11" s="60"/>
      <c r="T11" s="44"/>
      <c r="U11" s="60"/>
      <c r="V11" s="44"/>
      <c r="W11" s="60"/>
      <c r="X11" s="44"/>
      <c r="Y11" s="60"/>
      <c r="Z11" s="44"/>
      <c r="AA11" s="1"/>
    </row>
    <row r="12" spans="2:27" ht="16.5">
      <c r="B12" s="2" t="s">
        <v>74</v>
      </c>
      <c r="C12" s="8" t="s">
        <v>64</v>
      </c>
      <c r="D12" s="16" t="s">
        <v>52</v>
      </c>
      <c r="E12" s="86">
        <f t="shared" si="0"/>
        <v>14</v>
      </c>
      <c r="F12" s="9"/>
      <c r="G12" s="60"/>
      <c r="H12" s="44"/>
      <c r="I12" s="60"/>
      <c r="J12" s="44"/>
      <c r="K12" s="60"/>
      <c r="L12" s="44"/>
      <c r="M12" s="60"/>
      <c r="N12" s="44"/>
      <c r="O12" s="60"/>
      <c r="P12" s="44"/>
      <c r="Q12" s="60">
        <v>14</v>
      </c>
      <c r="R12" s="44"/>
      <c r="S12" s="60"/>
      <c r="T12" s="44"/>
      <c r="U12" s="60"/>
      <c r="V12" s="44"/>
      <c r="W12" s="60"/>
      <c r="X12" s="44"/>
      <c r="Y12" s="60"/>
      <c r="Z12" s="44"/>
      <c r="AA12" s="1"/>
    </row>
    <row r="13" spans="2:27" ht="16.5">
      <c r="B13" s="2" t="s">
        <v>75</v>
      </c>
      <c r="C13" s="8" t="s">
        <v>2</v>
      </c>
      <c r="D13" s="16" t="s">
        <v>52</v>
      </c>
      <c r="E13" s="86">
        <f t="shared" si="0"/>
        <v>42</v>
      </c>
      <c r="F13" s="9"/>
      <c r="G13" s="60"/>
      <c r="H13" s="44"/>
      <c r="I13" s="60"/>
      <c r="J13" s="44"/>
      <c r="K13" s="60"/>
      <c r="L13" s="44"/>
      <c r="M13" s="60">
        <v>14</v>
      </c>
      <c r="N13" s="44"/>
      <c r="O13" s="60">
        <v>14</v>
      </c>
      <c r="P13" s="44"/>
      <c r="Q13" s="60">
        <v>14</v>
      </c>
      <c r="R13" s="44"/>
      <c r="S13" s="60"/>
      <c r="T13" s="44"/>
      <c r="U13" s="60"/>
      <c r="V13" s="44"/>
      <c r="W13" s="60"/>
      <c r="X13" s="44"/>
      <c r="Y13" s="60"/>
      <c r="Z13" s="44"/>
      <c r="AA13" s="1"/>
    </row>
    <row r="14" spans="2:27" ht="16.5">
      <c r="B14" s="2" t="s">
        <v>76</v>
      </c>
      <c r="C14" s="8" t="s">
        <v>18</v>
      </c>
      <c r="D14" s="16" t="s">
        <v>52</v>
      </c>
      <c r="E14" s="86">
        <f t="shared" si="0"/>
        <v>14</v>
      </c>
      <c r="F14" s="9"/>
      <c r="G14" s="60"/>
      <c r="H14" s="44"/>
      <c r="I14" s="60"/>
      <c r="J14" s="44"/>
      <c r="K14" s="60"/>
      <c r="L14" s="44"/>
      <c r="M14" s="60">
        <v>14</v>
      </c>
      <c r="N14" s="44"/>
      <c r="O14" s="60"/>
      <c r="P14" s="44"/>
      <c r="Q14" s="60"/>
      <c r="R14" s="44"/>
      <c r="S14" s="60"/>
      <c r="T14" s="44"/>
      <c r="U14" s="60"/>
      <c r="V14" s="44"/>
      <c r="W14" s="60"/>
      <c r="X14" s="44"/>
      <c r="Y14" s="60"/>
      <c r="Z14" s="44"/>
      <c r="AA14" s="1"/>
    </row>
    <row r="15" spans="2:27" ht="17.25" thickBot="1">
      <c r="B15" s="2" t="s">
        <v>85</v>
      </c>
      <c r="C15" s="8" t="s">
        <v>1</v>
      </c>
      <c r="D15" s="16" t="s">
        <v>52</v>
      </c>
      <c r="E15" s="52">
        <f t="shared" si="0"/>
        <v>14</v>
      </c>
      <c r="F15" s="96"/>
      <c r="G15" s="50"/>
      <c r="H15" s="45"/>
      <c r="I15" s="50"/>
      <c r="J15" s="45"/>
      <c r="K15" s="50"/>
      <c r="L15" s="45"/>
      <c r="M15" s="50"/>
      <c r="N15" s="45"/>
      <c r="O15" s="50">
        <v>14</v>
      </c>
      <c r="P15" s="45"/>
      <c r="Q15" s="50"/>
      <c r="R15" s="45"/>
      <c r="S15" s="50"/>
      <c r="T15" s="45"/>
      <c r="U15" s="50"/>
      <c r="V15" s="45"/>
      <c r="W15" s="50"/>
      <c r="X15" s="45"/>
      <c r="Y15" s="50"/>
      <c r="Z15" s="45"/>
      <c r="AA15" s="1"/>
    </row>
    <row r="16" spans="2:27" ht="17.25" thickBot="1">
      <c r="B16" s="31"/>
      <c r="C16" s="32"/>
      <c r="D16" s="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5"/>
      <c r="AA16" s="1"/>
    </row>
    <row r="17" spans="2:27" ht="17.25" thickBot="1">
      <c r="B17" s="22" t="s">
        <v>23</v>
      </c>
      <c r="C17" s="33" t="s">
        <v>83</v>
      </c>
      <c r="D17" s="36"/>
      <c r="E17" s="95">
        <f>SUM(E18:E23)</f>
        <v>182</v>
      </c>
      <c r="F17" s="78"/>
      <c r="G17" s="59"/>
      <c r="H17" s="25"/>
      <c r="I17" s="59"/>
      <c r="J17" s="25"/>
      <c r="K17" s="59"/>
      <c r="L17" s="25"/>
      <c r="M17" s="59"/>
      <c r="N17" s="25"/>
      <c r="O17" s="59"/>
      <c r="P17" s="25"/>
      <c r="Q17" s="59"/>
      <c r="R17" s="25"/>
      <c r="S17" s="59"/>
      <c r="T17" s="25"/>
      <c r="U17" s="59"/>
      <c r="V17" s="25"/>
      <c r="W17" s="59"/>
      <c r="X17" s="25"/>
      <c r="Y17" s="59"/>
      <c r="Z17" s="25"/>
      <c r="AA17" s="1"/>
    </row>
    <row r="18" spans="2:27" ht="16.5">
      <c r="B18" s="20" t="s">
        <v>24</v>
      </c>
      <c r="C18" s="14" t="s">
        <v>87</v>
      </c>
      <c r="D18" s="19" t="s">
        <v>54</v>
      </c>
      <c r="E18" s="86">
        <f t="shared" ref="E18:E23" si="1">SUM(G18:Z18)</f>
        <v>14</v>
      </c>
      <c r="F18" s="9"/>
      <c r="G18" s="49"/>
      <c r="H18" s="43"/>
      <c r="I18" s="49"/>
      <c r="J18" s="43"/>
      <c r="K18" s="49"/>
      <c r="L18" s="43"/>
      <c r="M18" s="49">
        <v>14</v>
      </c>
      <c r="N18" s="43"/>
      <c r="O18" s="49"/>
      <c r="P18" s="43"/>
      <c r="Q18" s="49"/>
      <c r="R18" s="43"/>
      <c r="S18" s="49"/>
      <c r="T18" s="43"/>
      <c r="U18" s="49"/>
      <c r="V18" s="43"/>
      <c r="W18" s="49"/>
      <c r="X18" s="43"/>
      <c r="Y18" s="49"/>
      <c r="Z18" s="43"/>
      <c r="AA18" s="1"/>
    </row>
    <row r="19" spans="2:27" ht="16.5">
      <c r="B19" s="2" t="s">
        <v>25</v>
      </c>
      <c r="C19" s="8" t="s">
        <v>26</v>
      </c>
      <c r="D19" s="16" t="s">
        <v>54</v>
      </c>
      <c r="E19" s="86">
        <f t="shared" si="1"/>
        <v>28</v>
      </c>
      <c r="F19" s="9"/>
      <c r="G19" s="60"/>
      <c r="H19" s="44"/>
      <c r="I19" s="60">
        <v>14</v>
      </c>
      <c r="J19" s="44"/>
      <c r="K19" s="60">
        <v>14</v>
      </c>
      <c r="L19" s="44"/>
      <c r="M19" s="60"/>
      <c r="N19" s="44"/>
      <c r="O19" s="60"/>
      <c r="P19" s="44"/>
      <c r="Q19" s="60"/>
      <c r="R19" s="44"/>
      <c r="S19" s="60"/>
      <c r="T19" s="44"/>
      <c r="U19" s="60"/>
      <c r="V19" s="44"/>
      <c r="W19" s="60"/>
      <c r="X19" s="44"/>
      <c r="Y19" s="60"/>
      <c r="Z19" s="44"/>
      <c r="AA19" s="1"/>
    </row>
    <row r="20" spans="2:27" ht="16.5">
      <c r="B20" s="2" t="s">
        <v>27</v>
      </c>
      <c r="C20" s="8" t="s">
        <v>71</v>
      </c>
      <c r="D20" s="16" t="s">
        <v>54</v>
      </c>
      <c r="E20" s="86">
        <f t="shared" si="1"/>
        <v>14</v>
      </c>
      <c r="F20" s="9"/>
      <c r="G20" s="60"/>
      <c r="H20" s="44"/>
      <c r="I20" s="60"/>
      <c r="J20" s="44"/>
      <c r="K20" s="60"/>
      <c r="L20" s="44"/>
      <c r="M20" s="60"/>
      <c r="N20" s="44"/>
      <c r="O20" s="60"/>
      <c r="P20" s="44"/>
      <c r="Q20" s="60"/>
      <c r="R20" s="44"/>
      <c r="S20" s="60">
        <v>14</v>
      </c>
      <c r="T20" s="44"/>
      <c r="U20" s="60"/>
      <c r="V20" s="44"/>
      <c r="W20" s="60"/>
      <c r="X20" s="44"/>
      <c r="Y20" s="60"/>
      <c r="Z20" s="44"/>
      <c r="AA20" s="1"/>
    </row>
    <row r="21" spans="2:27" ht="16.5">
      <c r="B21" s="2" t="s">
        <v>28</v>
      </c>
      <c r="C21" s="8" t="s">
        <v>72</v>
      </c>
      <c r="D21" s="16" t="s">
        <v>54</v>
      </c>
      <c r="E21" s="86">
        <f t="shared" si="1"/>
        <v>14</v>
      </c>
      <c r="F21" s="9"/>
      <c r="G21" s="60"/>
      <c r="H21" s="44"/>
      <c r="I21" s="60"/>
      <c r="J21" s="44"/>
      <c r="K21" s="60"/>
      <c r="L21" s="44"/>
      <c r="M21" s="60"/>
      <c r="N21" s="44"/>
      <c r="O21" s="60"/>
      <c r="P21" s="44"/>
      <c r="Q21" s="60"/>
      <c r="R21" s="44"/>
      <c r="S21" s="60">
        <v>14</v>
      </c>
      <c r="T21" s="44"/>
      <c r="U21" s="60"/>
      <c r="V21" s="44"/>
      <c r="W21" s="60"/>
      <c r="X21" s="44"/>
      <c r="Y21" s="60"/>
      <c r="Z21" s="44"/>
      <c r="AA21" s="1"/>
    </row>
    <row r="22" spans="2:27" ht="16.5">
      <c r="B22" s="2" t="s">
        <v>29</v>
      </c>
      <c r="C22" s="8" t="s">
        <v>0</v>
      </c>
      <c r="D22" s="16" t="s">
        <v>54</v>
      </c>
      <c r="E22" s="86">
        <f t="shared" si="1"/>
        <v>28</v>
      </c>
      <c r="F22" s="9"/>
      <c r="G22" s="60">
        <v>28</v>
      </c>
      <c r="H22" s="44"/>
      <c r="I22" s="60"/>
      <c r="J22" s="44"/>
      <c r="K22" s="60"/>
      <c r="L22" s="44"/>
      <c r="M22" s="60"/>
      <c r="N22" s="44"/>
      <c r="O22" s="60"/>
      <c r="P22" s="44"/>
      <c r="Q22" s="60"/>
      <c r="R22" s="44"/>
      <c r="S22" s="60"/>
      <c r="T22" s="44"/>
      <c r="U22" s="60"/>
      <c r="V22" s="44"/>
      <c r="W22" s="60"/>
      <c r="X22" s="44"/>
      <c r="Y22" s="60"/>
      <c r="Z22" s="44"/>
      <c r="AA22" s="1"/>
    </row>
    <row r="23" spans="2:27" ht="18.75" customHeight="1" thickBot="1">
      <c r="B23" s="2" t="s">
        <v>86</v>
      </c>
      <c r="C23" s="8" t="s">
        <v>73</v>
      </c>
      <c r="D23" s="46" t="s">
        <v>52</v>
      </c>
      <c r="E23" s="52">
        <f t="shared" si="1"/>
        <v>84</v>
      </c>
      <c r="F23" s="96"/>
      <c r="G23" s="50">
        <v>14</v>
      </c>
      <c r="H23" s="45"/>
      <c r="I23" s="50">
        <v>14</v>
      </c>
      <c r="J23" s="45"/>
      <c r="K23" s="50">
        <v>14</v>
      </c>
      <c r="L23" s="45"/>
      <c r="M23" s="50">
        <v>14</v>
      </c>
      <c r="N23" s="45"/>
      <c r="O23" s="50">
        <v>14</v>
      </c>
      <c r="P23" s="45"/>
      <c r="Q23" s="73">
        <v>14</v>
      </c>
      <c r="R23" s="74"/>
      <c r="S23" s="50"/>
      <c r="T23" s="45"/>
      <c r="U23" s="50"/>
      <c r="V23" s="45"/>
      <c r="W23" s="50"/>
      <c r="X23" s="45"/>
      <c r="Y23" s="50"/>
      <c r="Z23" s="45"/>
      <c r="AA23" s="1"/>
    </row>
    <row r="24" spans="2:27" ht="17.25" thickBot="1">
      <c r="B24" s="31"/>
      <c r="C24" s="32"/>
      <c r="D24" s="3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5"/>
      <c r="AA24" s="1"/>
    </row>
    <row r="25" spans="2:27" ht="17.25" thickBot="1">
      <c r="B25" s="22" t="s">
        <v>30</v>
      </c>
      <c r="C25" s="33" t="s">
        <v>31</v>
      </c>
      <c r="D25" s="36"/>
      <c r="E25" s="95">
        <f>SUM(E26:E33)</f>
        <v>198</v>
      </c>
      <c r="F25" s="78"/>
      <c r="G25" s="59"/>
      <c r="H25" s="25"/>
      <c r="I25" s="59"/>
      <c r="J25" s="25"/>
      <c r="K25" s="59"/>
      <c r="L25" s="25"/>
      <c r="M25" s="59"/>
      <c r="N25" s="25"/>
      <c r="O25" s="59"/>
      <c r="P25" s="25"/>
      <c r="Q25" s="59"/>
      <c r="R25" s="25"/>
      <c r="S25" s="59"/>
      <c r="T25" s="25"/>
      <c r="U25" s="59"/>
      <c r="V25" s="25"/>
      <c r="W25" s="59"/>
      <c r="X25" s="25"/>
      <c r="Y25" s="59"/>
      <c r="Z25" s="25"/>
      <c r="AA25" s="1"/>
    </row>
    <row r="26" spans="2:27" ht="16.5">
      <c r="B26" s="91" t="s">
        <v>32</v>
      </c>
      <c r="C26" s="92" t="s">
        <v>92</v>
      </c>
      <c r="D26" s="93" t="s">
        <v>53</v>
      </c>
      <c r="E26" s="94">
        <f>SUM(G26:Z26)</f>
        <v>84</v>
      </c>
      <c r="F26" s="97"/>
      <c r="G26" s="49"/>
      <c r="H26" s="43"/>
      <c r="I26" s="49">
        <v>28</v>
      </c>
      <c r="J26" s="43"/>
      <c r="K26" s="67">
        <v>56</v>
      </c>
      <c r="L26" s="68"/>
      <c r="M26" s="49"/>
      <c r="N26" s="43"/>
      <c r="O26" s="49"/>
      <c r="P26" s="43"/>
      <c r="Q26" s="49"/>
      <c r="R26" s="43"/>
      <c r="S26" s="49"/>
      <c r="T26" s="43"/>
      <c r="U26" s="49"/>
      <c r="V26" s="43"/>
      <c r="W26" s="49"/>
      <c r="X26" s="43"/>
      <c r="Y26" s="49"/>
      <c r="Z26" s="43"/>
      <c r="AA26" s="1"/>
    </row>
    <row r="27" spans="2:27" ht="16.5">
      <c r="B27" s="2" t="s">
        <v>88</v>
      </c>
      <c r="C27" s="14" t="s">
        <v>95</v>
      </c>
      <c r="D27" s="84"/>
      <c r="E27" s="86"/>
      <c r="F27" s="9"/>
      <c r="G27" s="60"/>
      <c r="H27" s="44"/>
      <c r="I27" s="60">
        <v>14</v>
      </c>
      <c r="J27" s="44"/>
      <c r="K27" s="65">
        <v>28</v>
      </c>
      <c r="L27" s="66"/>
      <c r="M27" s="60"/>
      <c r="N27" s="44"/>
      <c r="O27" s="60"/>
      <c r="P27" s="44"/>
      <c r="Q27" s="60"/>
      <c r="R27" s="44"/>
      <c r="S27" s="60"/>
      <c r="T27" s="44"/>
      <c r="U27" s="60"/>
      <c r="V27" s="44"/>
      <c r="W27" s="60"/>
      <c r="X27" s="44"/>
      <c r="Y27" s="60"/>
      <c r="Z27" s="44"/>
      <c r="AA27" s="1"/>
    </row>
    <row r="28" spans="2:27" ht="16.5">
      <c r="B28" s="2" t="s">
        <v>89</v>
      </c>
      <c r="C28" s="11" t="s">
        <v>94</v>
      </c>
      <c r="D28" s="85"/>
      <c r="E28" s="89"/>
      <c r="F28" s="17"/>
      <c r="G28" s="60"/>
      <c r="H28" s="44"/>
      <c r="I28" s="60">
        <v>14</v>
      </c>
      <c r="J28" s="44"/>
      <c r="K28" s="65">
        <v>28</v>
      </c>
      <c r="L28" s="66"/>
      <c r="M28" s="60"/>
      <c r="N28" s="44"/>
      <c r="O28" s="60"/>
      <c r="P28" s="44"/>
      <c r="Q28" s="60"/>
      <c r="R28" s="44"/>
      <c r="S28" s="60"/>
      <c r="T28" s="44"/>
      <c r="U28" s="60"/>
      <c r="V28" s="44"/>
      <c r="W28" s="60"/>
      <c r="X28" s="44"/>
      <c r="Y28" s="60"/>
      <c r="Z28" s="44"/>
      <c r="AA28" s="1"/>
    </row>
    <row r="29" spans="2:27" ht="16.5">
      <c r="B29" s="13" t="s">
        <v>33</v>
      </c>
      <c r="C29" s="15" t="s">
        <v>93</v>
      </c>
      <c r="D29" s="83" t="s">
        <v>53</v>
      </c>
      <c r="E29" s="88">
        <f>SUM(G29:Z29)</f>
        <v>56</v>
      </c>
      <c r="F29" s="18"/>
      <c r="G29" s="60">
        <v>28</v>
      </c>
      <c r="H29" s="44"/>
      <c r="I29" s="65">
        <v>28</v>
      </c>
      <c r="J29" s="66"/>
      <c r="K29" s="69"/>
      <c r="L29" s="70"/>
      <c r="M29" s="60"/>
      <c r="N29" s="44"/>
      <c r="O29" s="60"/>
      <c r="P29" s="44"/>
      <c r="Q29" s="60"/>
      <c r="R29" s="44"/>
      <c r="S29" s="60"/>
      <c r="T29" s="44"/>
      <c r="U29" s="60"/>
      <c r="V29" s="44"/>
      <c r="W29" s="60"/>
      <c r="X29" s="44"/>
      <c r="Y29" s="60"/>
      <c r="Z29" s="44"/>
      <c r="AA29" s="1"/>
    </row>
    <row r="30" spans="2:27" ht="16.5">
      <c r="B30" s="2" t="s">
        <v>90</v>
      </c>
      <c r="C30" s="14" t="s">
        <v>96</v>
      </c>
      <c r="D30" s="84"/>
      <c r="E30" s="86"/>
      <c r="F30" s="9"/>
      <c r="G30" s="60">
        <v>14</v>
      </c>
      <c r="H30" s="44"/>
      <c r="I30" s="65">
        <v>14</v>
      </c>
      <c r="J30" s="66"/>
      <c r="K30" s="60"/>
      <c r="L30" s="44"/>
      <c r="M30" s="69"/>
      <c r="N30" s="70"/>
      <c r="O30" s="60"/>
      <c r="P30" s="44"/>
      <c r="Q30" s="60"/>
      <c r="R30" s="44"/>
      <c r="S30" s="60"/>
      <c r="T30" s="44"/>
      <c r="U30" s="60"/>
      <c r="V30" s="44"/>
      <c r="W30" s="60"/>
      <c r="X30" s="44"/>
      <c r="Y30" s="60"/>
      <c r="Z30" s="44"/>
      <c r="AA30" s="1"/>
    </row>
    <row r="31" spans="2:27" ht="16.5">
      <c r="B31" s="2" t="s">
        <v>91</v>
      </c>
      <c r="C31" s="8" t="s">
        <v>97</v>
      </c>
      <c r="D31" s="47"/>
      <c r="E31" s="86"/>
      <c r="F31" s="9"/>
      <c r="G31" s="60">
        <v>14</v>
      </c>
      <c r="H31" s="44"/>
      <c r="I31" s="65">
        <v>14</v>
      </c>
      <c r="J31" s="66"/>
      <c r="K31" s="60"/>
      <c r="L31" s="44"/>
      <c r="M31" s="69"/>
      <c r="N31" s="70"/>
      <c r="O31" s="60"/>
      <c r="P31" s="44"/>
      <c r="Q31" s="60"/>
      <c r="R31" s="44"/>
      <c r="S31" s="60"/>
      <c r="T31" s="44"/>
      <c r="U31" s="60"/>
      <c r="V31" s="44"/>
      <c r="W31" s="60"/>
      <c r="X31" s="44"/>
      <c r="Y31" s="60"/>
      <c r="Z31" s="44"/>
      <c r="AA31" s="1"/>
    </row>
    <row r="32" spans="2:27" ht="17.25" thickBot="1">
      <c r="B32" s="2" t="s">
        <v>34</v>
      </c>
      <c r="C32" s="8" t="s">
        <v>77</v>
      </c>
      <c r="D32" s="16" t="s">
        <v>52</v>
      </c>
      <c r="E32" s="86">
        <f>SUM(G32:Z32)</f>
        <v>56</v>
      </c>
      <c r="F32" s="9"/>
      <c r="G32" s="60"/>
      <c r="H32" s="44"/>
      <c r="I32" s="60"/>
      <c r="J32" s="44"/>
      <c r="K32" s="60">
        <v>14</v>
      </c>
      <c r="L32" s="44"/>
      <c r="M32" s="60">
        <v>14</v>
      </c>
      <c r="N32" s="44"/>
      <c r="O32" s="60">
        <v>14</v>
      </c>
      <c r="P32" s="44"/>
      <c r="Q32" s="60">
        <v>14</v>
      </c>
      <c r="R32" s="44"/>
      <c r="S32" s="60"/>
      <c r="T32" s="44"/>
      <c r="U32" s="82"/>
      <c r="V32" s="44"/>
      <c r="W32" s="60"/>
      <c r="X32" s="44"/>
      <c r="Y32" s="60"/>
      <c r="Z32" s="44"/>
      <c r="AA32" s="1"/>
    </row>
    <row r="33" spans="2:27" ht="17.25" thickBot="1">
      <c r="B33" s="2" t="s">
        <v>35</v>
      </c>
      <c r="C33" s="8" t="s">
        <v>68</v>
      </c>
      <c r="D33" s="48" t="s">
        <v>55</v>
      </c>
      <c r="E33" s="52">
        <v>2</v>
      </c>
      <c r="F33" s="96"/>
      <c r="G33" s="50"/>
      <c r="H33" s="45"/>
      <c r="I33" s="50"/>
      <c r="J33" s="45"/>
      <c r="K33" s="50"/>
      <c r="L33" s="45"/>
      <c r="M33" s="50"/>
      <c r="N33" s="45"/>
      <c r="O33" s="50"/>
      <c r="P33" s="45"/>
      <c r="Q33" s="50"/>
      <c r="R33" s="45"/>
      <c r="S33" s="50"/>
      <c r="T33" s="45"/>
      <c r="U33" s="75" t="s">
        <v>69</v>
      </c>
      <c r="V33" s="62"/>
      <c r="W33" s="50"/>
      <c r="X33" s="45"/>
      <c r="Y33" s="50"/>
      <c r="Z33" s="45"/>
      <c r="AA33" s="1"/>
    </row>
    <row r="34" spans="2:27" ht="17.25" thickBot="1">
      <c r="B34" s="31"/>
      <c r="C34" s="32"/>
      <c r="D34" s="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5"/>
      <c r="AA34" s="1"/>
    </row>
    <row r="35" spans="2:27" ht="17.25" thickBot="1">
      <c r="B35" s="22" t="s">
        <v>36</v>
      </c>
      <c r="C35" s="33" t="s">
        <v>41</v>
      </c>
      <c r="D35" s="36"/>
      <c r="E35" s="95">
        <f>SUM(E36:E37)</f>
        <v>126</v>
      </c>
      <c r="F35" s="78"/>
      <c r="G35" s="59"/>
      <c r="H35" s="25"/>
      <c r="I35" s="59"/>
      <c r="J35" s="25"/>
      <c r="K35" s="59"/>
      <c r="L35" s="25"/>
      <c r="M35" s="59"/>
      <c r="N35" s="25"/>
      <c r="O35" s="59"/>
      <c r="P35" s="25"/>
      <c r="Q35" s="59"/>
      <c r="R35" s="25"/>
      <c r="S35" s="59"/>
      <c r="T35" s="25"/>
      <c r="U35" s="59"/>
      <c r="V35" s="25"/>
      <c r="W35" s="59"/>
      <c r="X35" s="25"/>
      <c r="Y35" s="59"/>
      <c r="Z35" s="25"/>
      <c r="AA35" s="1"/>
    </row>
    <row r="36" spans="2:27" ht="16.5">
      <c r="B36" s="20" t="s">
        <v>37</v>
      </c>
      <c r="C36" s="14" t="s">
        <v>57</v>
      </c>
      <c r="D36" s="19" t="s">
        <v>52</v>
      </c>
      <c r="E36" s="86">
        <f>SUM(G36:Z36)</f>
        <v>63</v>
      </c>
      <c r="F36" s="9"/>
      <c r="G36" s="49">
        <v>7</v>
      </c>
      <c r="H36" s="43"/>
      <c r="I36" s="49">
        <v>7</v>
      </c>
      <c r="J36" s="43"/>
      <c r="K36" s="49">
        <v>7</v>
      </c>
      <c r="L36" s="43"/>
      <c r="M36" s="49">
        <v>7</v>
      </c>
      <c r="N36" s="43"/>
      <c r="O36" s="49">
        <v>14</v>
      </c>
      <c r="P36" s="43"/>
      <c r="Q36" s="49">
        <v>7</v>
      </c>
      <c r="R36" s="43"/>
      <c r="S36" s="49">
        <v>7</v>
      </c>
      <c r="T36" s="43"/>
      <c r="U36" s="49">
        <v>7</v>
      </c>
      <c r="V36" s="43"/>
      <c r="W36" s="49"/>
      <c r="X36" s="43"/>
      <c r="Y36" s="49"/>
      <c r="Z36" s="43"/>
      <c r="AA36" s="1"/>
    </row>
    <row r="37" spans="2:27" ht="17.25" thickBot="1">
      <c r="B37" s="2" t="s">
        <v>82</v>
      </c>
      <c r="C37" s="8" t="s">
        <v>58</v>
      </c>
      <c r="D37" s="16" t="s">
        <v>54</v>
      </c>
      <c r="E37" s="52">
        <f>SUM(G37:Z37)</f>
        <v>63</v>
      </c>
      <c r="F37" s="96"/>
      <c r="G37" s="50">
        <v>7</v>
      </c>
      <c r="H37" s="45"/>
      <c r="I37" s="50">
        <v>7</v>
      </c>
      <c r="J37" s="45"/>
      <c r="K37" s="50">
        <v>7</v>
      </c>
      <c r="L37" s="45"/>
      <c r="M37" s="50">
        <v>7</v>
      </c>
      <c r="N37" s="45"/>
      <c r="O37" s="50">
        <v>7</v>
      </c>
      <c r="P37" s="45"/>
      <c r="Q37" s="50">
        <v>14</v>
      </c>
      <c r="R37" s="45"/>
      <c r="S37" s="50">
        <v>7</v>
      </c>
      <c r="T37" s="45"/>
      <c r="U37" s="50">
        <v>7</v>
      </c>
      <c r="V37" s="45"/>
      <c r="W37" s="50"/>
      <c r="X37" s="45"/>
      <c r="Y37" s="50"/>
      <c r="Z37" s="45"/>
      <c r="AA37" s="1"/>
    </row>
    <row r="38" spans="2:27" ht="7.5" customHeight="1" thickBot="1">
      <c r="B38" s="267"/>
      <c r="C38" s="268"/>
      <c r="D38" s="4"/>
      <c r="E38" s="269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1"/>
      <c r="AA38" s="1"/>
    </row>
    <row r="39" spans="2:27" ht="16.5">
      <c r="B39" s="2" t="s">
        <v>38</v>
      </c>
      <c r="C39" s="8" t="s">
        <v>66</v>
      </c>
      <c r="D39" s="16" t="s">
        <v>52</v>
      </c>
      <c r="E39" s="51">
        <f>SUM(G39:Z39)</f>
        <v>100</v>
      </c>
      <c r="F39" s="98"/>
      <c r="G39" s="61">
        <v>10</v>
      </c>
      <c r="H39" s="55"/>
      <c r="I39" s="61">
        <v>10</v>
      </c>
      <c r="J39" s="55"/>
      <c r="K39" s="61">
        <v>10</v>
      </c>
      <c r="L39" s="55"/>
      <c r="M39" s="61">
        <v>10</v>
      </c>
      <c r="N39" s="55"/>
      <c r="O39" s="61">
        <v>10</v>
      </c>
      <c r="P39" s="55"/>
      <c r="Q39" s="61">
        <v>10</v>
      </c>
      <c r="R39" s="55"/>
      <c r="S39" s="61">
        <v>10</v>
      </c>
      <c r="T39" s="55"/>
      <c r="U39" s="61">
        <v>10</v>
      </c>
      <c r="V39" s="55"/>
      <c r="W39" s="61">
        <v>10</v>
      </c>
      <c r="X39" s="55"/>
      <c r="Y39" s="61"/>
      <c r="Z39" s="55">
        <v>10</v>
      </c>
      <c r="AA39" s="1"/>
    </row>
    <row r="40" spans="2:27" ht="17.25" thickBot="1">
      <c r="B40" s="2" t="s">
        <v>39</v>
      </c>
      <c r="C40" s="8" t="s">
        <v>67</v>
      </c>
      <c r="D40" s="38" t="s">
        <v>52</v>
      </c>
      <c r="E40" s="52">
        <f>SUM(G40:Z40)</f>
        <v>100</v>
      </c>
      <c r="F40" s="96"/>
      <c r="G40" s="50">
        <v>10</v>
      </c>
      <c r="H40" s="45"/>
      <c r="I40" s="50">
        <v>10</v>
      </c>
      <c r="J40" s="45"/>
      <c r="K40" s="50">
        <v>10</v>
      </c>
      <c r="L40" s="45"/>
      <c r="M40" s="50">
        <v>10</v>
      </c>
      <c r="N40" s="45"/>
      <c r="O40" s="50">
        <v>10</v>
      </c>
      <c r="P40" s="45"/>
      <c r="Q40" s="50">
        <v>10</v>
      </c>
      <c r="R40" s="45"/>
      <c r="S40" s="50">
        <v>10</v>
      </c>
      <c r="T40" s="45"/>
      <c r="U40" s="50">
        <v>10</v>
      </c>
      <c r="V40" s="45"/>
      <c r="W40" s="50">
        <v>10</v>
      </c>
      <c r="X40" s="45"/>
      <c r="Y40" s="50"/>
      <c r="Z40" s="45">
        <v>10</v>
      </c>
      <c r="AA40" s="1"/>
    </row>
    <row r="41" spans="2:27" ht="17.25" thickBot="1">
      <c r="B41" s="31"/>
      <c r="C41" s="32"/>
      <c r="D41" s="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5"/>
      <c r="AA41" s="1"/>
    </row>
    <row r="42" spans="2:27" ht="17.25" thickBot="1">
      <c r="B42" s="81" t="s">
        <v>40</v>
      </c>
      <c r="C42" s="33" t="s">
        <v>42</v>
      </c>
      <c r="D42" s="24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1"/>
    </row>
    <row r="43" spans="2:27" ht="16.5">
      <c r="B43" s="20"/>
      <c r="C43" s="14" t="s">
        <v>43</v>
      </c>
      <c r="D43" s="19"/>
      <c r="E43" s="86"/>
      <c r="F43" s="87"/>
      <c r="G43" s="272" t="s">
        <v>101</v>
      </c>
      <c r="H43" s="273"/>
      <c r="I43" s="274"/>
      <c r="J43" s="63"/>
      <c r="K43" s="272" t="s">
        <v>101</v>
      </c>
      <c r="L43" s="273"/>
      <c r="M43" s="274"/>
      <c r="N43" s="63"/>
      <c r="O43" s="272" t="s">
        <v>101</v>
      </c>
      <c r="P43" s="273"/>
      <c r="Q43" s="274"/>
      <c r="R43" s="71"/>
      <c r="S43" s="272" t="s">
        <v>101</v>
      </c>
      <c r="T43" s="273"/>
      <c r="U43" s="274"/>
      <c r="V43" s="63"/>
      <c r="W43" s="272" t="s">
        <v>101</v>
      </c>
      <c r="X43" s="273"/>
      <c r="Y43" s="274"/>
      <c r="Z43" s="76"/>
      <c r="AA43" s="1"/>
    </row>
    <row r="44" spans="2:27" ht="17.25" thickBot="1">
      <c r="B44" s="3"/>
      <c r="C44" s="12" t="s">
        <v>44</v>
      </c>
      <c r="D44" s="54"/>
      <c r="E44" s="52"/>
      <c r="F44" s="53"/>
      <c r="G44" s="259" t="s">
        <v>101</v>
      </c>
      <c r="H44" s="260"/>
      <c r="I44" s="261"/>
      <c r="J44" s="64"/>
      <c r="K44" s="259" t="s">
        <v>101</v>
      </c>
      <c r="L44" s="260"/>
      <c r="M44" s="261"/>
      <c r="N44" s="64"/>
      <c r="O44" s="259" t="s">
        <v>101</v>
      </c>
      <c r="P44" s="260"/>
      <c r="Q44" s="261"/>
      <c r="R44" s="72"/>
      <c r="S44" s="259" t="s">
        <v>101</v>
      </c>
      <c r="T44" s="260"/>
      <c r="U44" s="261"/>
      <c r="V44" s="64"/>
      <c r="W44" s="259" t="s">
        <v>101</v>
      </c>
      <c r="X44" s="260"/>
      <c r="Y44" s="261"/>
      <c r="Z44" s="77"/>
      <c r="AA44" s="1"/>
    </row>
    <row r="45" spans="2:27" ht="17.25" thickTop="1">
      <c r="B45" s="10" t="s">
        <v>59</v>
      </c>
      <c r="C45" s="7" t="s">
        <v>78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6.5">
      <c r="B46" s="10" t="s">
        <v>56</v>
      </c>
      <c r="C46" s="7" t="s">
        <v>79</v>
      </c>
    </row>
    <row r="47" spans="2:27" ht="16.5">
      <c r="B47" t="s">
        <v>65</v>
      </c>
      <c r="C47" s="7" t="s">
        <v>70</v>
      </c>
    </row>
    <row r="48" spans="2:27" ht="16.5">
      <c r="B48" t="s">
        <v>101</v>
      </c>
      <c r="C48" s="7" t="s">
        <v>102</v>
      </c>
    </row>
  </sheetData>
  <mergeCells count="31">
    <mergeCell ref="B2:B3"/>
    <mergeCell ref="C2:C3"/>
    <mergeCell ref="D2:D3"/>
    <mergeCell ref="G3:H3"/>
    <mergeCell ref="E2:F3"/>
    <mergeCell ref="G2:J2"/>
    <mergeCell ref="I3:J3"/>
    <mergeCell ref="B38:C38"/>
    <mergeCell ref="E38:Z38"/>
    <mergeCell ref="G43:I43"/>
    <mergeCell ref="K43:M43"/>
    <mergeCell ref="O43:Q43"/>
    <mergeCell ref="S43:U43"/>
    <mergeCell ref="W43:Y43"/>
    <mergeCell ref="W44:Y44"/>
    <mergeCell ref="O2:R2"/>
    <mergeCell ref="O3:P3"/>
    <mergeCell ref="W2:Z2"/>
    <mergeCell ref="W3:X3"/>
    <mergeCell ref="Y3:Z3"/>
    <mergeCell ref="Q3:R3"/>
    <mergeCell ref="S2:V2"/>
    <mergeCell ref="S3:T3"/>
    <mergeCell ref="U3:V3"/>
    <mergeCell ref="G44:I44"/>
    <mergeCell ref="K44:M44"/>
    <mergeCell ref="O44:Q44"/>
    <mergeCell ref="S44:U44"/>
    <mergeCell ref="K2:N2"/>
    <mergeCell ref="K3:L3"/>
    <mergeCell ref="M3:N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&amp;C&amp;"Times New Roman,Normalny"&amp;14Program studiów doktoranckich - dyscyplina Budowa i Eksploatacja Maszyn&amp;R&amp;"Times New Roman,Normalny"&amp;11Koszalin, dnia 18.01.2011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Layout" zoomScale="70" zoomScaleNormal="67" zoomScalePageLayoutView="70" workbookViewId="0">
      <selection activeCell="G4" sqref="G4"/>
    </sheetView>
  </sheetViews>
  <sheetFormatPr defaultRowHeight="11.25"/>
  <cols>
    <col min="1" max="1" width="4" customWidth="1"/>
    <col min="2" max="2" width="12.1640625" customWidth="1"/>
    <col min="3" max="3" width="53.33203125" customWidth="1"/>
    <col min="4" max="4" width="16.6640625" style="6" customWidth="1"/>
    <col min="5" max="5" width="9" customWidth="1"/>
    <col min="6" max="6" width="7.83203125" customWidth="1"/>
    <col min="7" max="7" width="9.33203125" customWidth="1"/>
    <col min="8" max="8" width="8.33203125" customWidth="1"/>
    <col min="10" max="10" width="7.33203125" customWidth="1"/>
    <col min="12" max="12" width="7.5" customWidth="1"/>
    <col min="13" max="13" width="9.83203125" customWidth="1"/>
    <col min="14" max="14" width="7.1640625" customWidth="1"/>
    <col min="16" max="16" width="7.83203125" customWidth="1"/>
    <col min="18" max="18" width="7.6640625" customWidth="1"/>
    <col min="20" max="20" width="7.1640625" customWidth="1"/>
    <col min="21" max="21" width="9.83203125" customWidth="1"/>
    <col min="22" max="22" width="7.1640625" customWidth="1"/>
  </cols>
  <sheetData>
    <row r="1" spans="1:24" ht="21.75" customHeight="1" thickBot="1">
      <c r="A1" s="119"/>
      <c r="B1" s="119"/>
      <c r="C1" s="119"/>
      <c r="D1" s="255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7.25" thickBot="1">
      <c r="A2" s="119"/>
      <c r="B2" s="293" t="s">
        <v>109</v>
      </c>
      <c r="C2" s="108" t="s">
        <v>104</v>
      </c>
      <c r="D2" s="296" t="s">
        <v>4</v>
      </c>
      <c r="E2" s="291" t="s">
        <v>5</v>
      </c>
      <c r="F2" s="292"/>
      <c r="G2" s="289" t="s">
        <v>6</v>
      </c>
      <c r="H2" s="289"/>
      <c r="I2" s="289"/>
      <c r="J2" s="290"/>
      <c r="K2" s="288" t="s">
        <v>50</v>
      </c>
      <c r="L2" s="289"/>
      <c r="M2" s="289"/>
      <c r="N2" s="290"/>
      <c r="O2" s="288" t="s">
        <v>49</v>
      </c>
      <c r="P2" s="289"/>
      <c r="Q2" s="289"/>
      <c r="R2" s="290"/>
      <c r="S2" s="288" t="s">
        <v>48</v>
      </c>
      <c r="T2" s="289"/>
      <c r="U2" s="289"/>
      <c r="V2" s="290"/>
      <c r="W2" s="119"/>
      <c r="X2" s="119"/>
    </row>
    <row r="3" spans="1:24" ht="15.75">
      <c r="A3" s="119"/>
      <c r="B3" s="294"/>
      <c r="C3" s="301" t="s">
        <v>3</v>
      </c>
      <c r="D3" s="297"/>
      <c r="E3" s="299"/>
      <c r="F3" s="300"/>
      <c r="G3" s="291" t="s">
        <v>7</v>
      </c>
      <c r="H3" s="292"/>
      <c r="I3" s="291" t="s">
        <v>8</v>
      </c>
      <c r="J3" s="292"/>
      <c r="K3" s="291" t="s">
        <v>9</v>
      </c>
      <c r="L3" s="292"/>
      <c r="M3" s="291" t="s">
        <v>10</v>
      </c>
      <c r="N3" s="292"/>
      <c r="O3" s="291" t="s">
        <v>11</v>
      </c>
      <c r="P3" s="289"/>
      <c r="Q3" s="291" t="s">
        <v>12</v>
      </c>
      <c r="R3" s="292"/>
      <c r="S3" s="291" t="s">
        <v>13</v>
      </c>
      <c r="T3" s="292"/>
      <c r="U3" s="291" t="s">
        <v>14</v>
      </c>
      <c r="V3" s="292"/>
      <c r="W3" s="119"/>
      <c r="X3" s="119"/>
    </row>
    <row r="4" spans="1:24" s="100" customFormat="1" ht="33" thickBot="1">
      <c r="A4" s="120"/>
      <c r="B4" s="295"/>
      <c r="C4" s="302"/>
      <c r="D4" s="298"/>
      <c r="E4" s="157" t="s">
        <v>99</v>
      </c>
      <c r="F4" s="158" t="s">
        <v>100</v>
      </c>
      <c r="G4" s="159" t="s">
        <v>161</v>
      </c>
      <c r="H4" s="160" t="s">
        <v>98</v>
      </c>
      <c r="I4" s="161" t="s">
        <v>148</v>
      </c>
      <c r="J4" s="160" t="s">
        <v>98</v>
      </c>
      <c r="K4" s="161" t="s">
        <v>148</v>
      </c>
      <c r="L4" s="160" t="s">
        <v>98</v>
      </c>
      <c r="M4" s="159" t="s">
        <v>148</v>
      </c>
      <c r="N4" s="110" t="s">
        <v>98</v>
      </c>
      <c r="O4" s="161" t="s">
        <v>148</v>
      </c>
      <c r="P4" s="162" t="s">
        <v>98</v>
      </c>
      <c r="Q4" s="161" t="s">
        <v>148</v>
      </c>
      <c r="R4" s="160" t="s">
        <v>98</v>
      </c>
      <c r="S4" s="161" t="s">
        <v>148</v>
      </c>
      <c r="T4" s="110" t="s">
        <v>98</v>
      </c>
      <c r="U4" s="161" t="s">
        <v>148</v>
      </c>
      <c r="V4" s="110" t="s">
        <v>98</v>
      </c>
      <c r="W4" s="120"/>
      <c r="X4" s="120"/>
    </row>
    <row r="5" spans="1:24" ht="20.25" customHeight="1" thickBot="1">
      <c r="A5" s="119"/>
      <c r="B5" s="105"/>
      <c r="C5" s="106" t="s">
        <v>103</v>
      </c>
      <c r="D5" s="107"/>
      <c r="E5" s="163">
        <f>SUM(E6,E12,E18,E24,E31,)</f>
        <v>504</v>
      </c>
      <c r="F5" s="164">
        <f>SUM(F6,F12,F18,F24,F31,F35)</f>
        <v>45</v>
      </c>
      <c r="G5" s="186">
        <f t="shared" ref="G5:U5" si="0">SUM(G6,G12,G18,G24,G31)</f>
        <v>11</v>
      </c>
      <c r="H5" s="187">
        <f t="shared" si="0"/>
        <v>9.5</v>
      </c>
      <c r="I5" s="188">
        <f t="shared" si="0"/>
        <v>11</v>
      </c>
      <c r="J5" s="187">
        <f>SUM(J6,J12,J18,J24,J31,J35)</f>
        <v>6.5</v>
      </c>
      <c r="K5" s="188">
        <f t="shared" si="0"/>
        <v>11</v>
      </c>
      <c r="L5" s="187">
        <f t="shared" si="0"/>
        <v>5.5</v>
      </c>
      <c r="M5" s="188">
        <f t="shared" si="0"/>
        <v>11</v>
      </c>
      <c r="N5" s="187">
        <f>SUM(N6,N12,N18,N24,N31,N35)</f>
        <v>6.5</v>
      </c>
      <c r="O5" s="188">
        <f t="shared" si="0"/>
        <v>11</v>
      </c>
      <c r="P5" s="189">
        <f t="shared" si="0"/>
        <v>5</v>
      </c>
      <c r="Q5" s="188">
        <f t="shared" si="0"/>
        <v>11</v>
      </c>
      <c r="R5" s="187">
        <f>SUM(R6,R12,R18,R24,R31,R35)</f>
        <v>7</v>
      </c>
      <c r="S5" s="188">
        <f t="shared" si="0"/>
        <v>3</v>
      </c>
      <c r="T5" s="187">
        <f t="shared" si="0"/>
        <v>2</v>
      </c>
      <c r="U5" s="188">
        <f t="shared" si="0"/>
        <v>3</v>
      </c>
      <c r="V5" s="190">
        <f>SUM(V6,V12,V18,V24,V31,V35)</f>
        <v>3</v>
      </c>
      <c r="W5" s="119"/>
      <c r="X5" s="119"/>
    </row>
    <row r="6" spans="1:24" s="123" customFormat="1" ht="18.75" customHeight="1" thickBot="1">
      <c r="A6" s="131"/>
      <c r="B6" s="139" t="s">
        <v>110</v>
      </c>
      <c r="C6" s="226" t="s">
        <v>105</v>
      </c>
      <c r="D6" s="135"/>
      <c r="E6" s="124">
        <f t="shared" ref="E6:V6" si="1">SUM(E7:E11)</f>
        <v>70</v>
      </c>
      <c r="F6" s="125">
        <f t="shared" si="1"/>
        <v>6.5</v>
      </c>
      <c r="G6" s="126">
        <f t="shared" si="1"/>
        <v>2</v>
      </c>
      <c r="H6" s="127">
        <f t="shared" si="1"/>
        <v>1.5</v>
      </c>
      <c r="I6" s="126">
        <f t="shared" si="1"/>
        <v>2</v>
      </c>
      <c r="J6" s="127">
        <f t="shared" si="1"/>
        <v>1.5</v>
      </c>
      <c r="K6" s="126">
        <f t="shared" si="1"/>
        <v>0</v>
      </c>
      <c r="L6" s="127">
        <f t="shared" si="1"/>
        <v>0</v>
      </c>
      <c r="M6" s="126">
        <f t="shared" si="1"/>
        <v>2</v>
      </c>
      <c r="N6" s="127">
        <f t="shared" si="1"/>
        <v>1.5</v>
      </c>
      <c r="O6" s="126">
        <f t="shared" si="1"/>
        <v>1</v>
      </c>
      <c r="P6" s="128">
        <f t="shared" si="1"/>
        <v>0.5</v>
      </c>
      <c r="Q6" s="126">
        <f t="shared" si="1"/>
        <v>3</v>
      </c>
      <c r="R6" s="127">
        <f t="shared" si="1"/>
        <v>1.5</v>
      </c>
      <c r="S6" s="126">
        <f t="shared" si="1"/>
        <v>0</v>
      </c>
      <c r="T6" s="127">
        <f t="shared" si="1"/>
        <v>0</v>
      </c>
      <c r="U6" s="126">
        <f t="shared" si="1"/>
        <v>0</v>
      </c>
      <c r="V6" s="129">
        <f t="shared" si="1"/>
        <v>0</v>
      </c>
      <c r="W6" s="130"/>
      <c r="X6" s="131"/>
    </row>
    <row r="7" spans="1:24" ht="19.5" customHeight="1">
      <c r="A7" s="119"/>
      <c r="B7" s="238" t="s">
        <v>111</v>
      </c>
      <c r="C7" s="227" t="s">
        <v>62</v>
      </c>
      <c r="D7" s="136" t="s">
        <v>53</v>
      </c>
      <c r="E7" s="165">
        <f>SUM(G7,I7,K7,M7,O7,Q7,S7,U7)*7</f>
        <v>14</v>
      </c>
      <c r="F7" s="166">
        <f>SUM(H7,J7,L7,N7,P7,R7,T7,V7)</f>
        <v>1.5</v>
      </c>
      <c r="G7" s="191">
        <v>2</v>
      </c>
      <c r="H7" s="192">
        <v>1.5</v>
      </c>
      <c r="I7" s="193"/>
      <c r="J7" s="194"/>
      <c r="K7" s="172"/>
      <c r="L7" s="166"/>
      <c r="M7" s="172"/>
      <c r="N7" s="166"/>
      <c r="O7" s="172"/>
      <c r="P7" s="195"/>
      <c r="Q7" s="172"/>
      <c r="R7" s="166"/>
      <c r="S7" s="172"/>
      <c r="T7" s="166"/>
      <c r="U7" s="172"/>
      <c r="V7" s="196"/>
      <c r="W7" s="121"/>
      <c r="X7" s="119"/>
    </row>
    <row r="8" spans="1:24" ht="18.75" customHeight="1">
      <c r="A8" s="119"/>
      <c r="B8" s="239" t="s">
        <v>112</v>
      </c>
      <c r="C8" s="228" t="s">
        <v>63</v>
      </c>
      <c r="D8" s="136" t="s">
        <v>53</v>
      </c>
      <c r="E8" s="165">
        <f>(G8+I8+K8+M8+O8+Q8+S8+U8)*7</f>
        <v>14</v>
      </c>
      <c r="F8" s="167">
        <f>SUM(H8,J8,N8,P8,R8,T8,V8)</f>
        <v>1.5</v>
      </c>
      <c r="G8" s="174"/>
      <c r="H8" s="167"/>
      <c r="I8" s="197">
        <v>2</v>
      </c>
      <c r="J8" s="198">
        <v>1.5</v>
      </c>
      <c r="K8" s="199"/>
      <c r="L8" s="200"/>
      <c r="M8" s="199"/>
      <c r="N8" s="200"/>
      <c r="O8" s="174"/>
      <c r="P8" s="201"/>
      <c r="Q8" s="174"/>
      <c r="R8" s="167"/>
      <c r="S8" s="174"/>
      <c r="T8" s="167"/>
      <c r="U8" s="174"/>
      <c r="V8" s="202"/>
      <c r="W8" s="121"/>
      <c r="X8" s="119"/>
    </row>
    <row r="9" spans="1:24" ht="18">
      <c r="A9" s="119"/>
      <c r="B9" s="239" t="s">
        <v>113</v>
      </c>
      <c r="C9" s="228" t="s">
        <v>61</v>
      </c>
      <c r="D9" s="136" t="s">
        <v>53</v>
      </c>
      <c r="E9" s="165">
        <f>(G9+I9+K9+M9+O9+Q9+S9+U9)*7</f>
        <v>21</v>
      </c>
      <c r="F9" s="167">
        <f>SUM(H9,J9,L9,N9,P9,R9,T9,V9)</f>
        <v>2</v>
      </c>
      <c r="G9" s="174"/>
      <c r="H9" s="167"/>
      <c r="I9" s="174"/>
      <c r="J9" s="167"/>
      <c r="K9" s="174"/>
      <c r="L9" s="167"/>
      <c r="M9" s="197">
        <v>2</v>
      </c>
      <c r="N9" s="198">
        <v>1.5</v>
      </c>
      <c r="O9" s="174">
        <v>1</v>
      </c>
      <c r="P9" s="201">
        <v>0.5</v>
      </c>
      <c r="Q9" s="174"/>
      <c r="R9" s="167"/>
      <c r="S9" s="174"/>
      <c r="T9" s="167"/>
      <c r="U9" s="174"/>
      <c r="V9" s="202"/>
      <c r="W9" s="121"/>
      <c r="X9" s="119"/>
    </row>
    <row r="10" spans="1:24" ht="19.5" customHeight="1">
      <c r="A10" s="119"/>
      <c r="B10" s="239" t="s">
        <v>114</v>
      </c>
      <c r="C10" s="228" t="s">
        <v>51</v>
      </c>
      <c r="D10" s="137" t="s">
        <v>52</v>
      </c>
      <c r="E10" s="165">
        <f>(G10+I10+K10+M10+O10+Q10+S10+U10)*7</f>
        <v>14</v>
      </c>
      <c r="F10" s="167">
        <f>SUM(H10,J10,L10,N10,P10,R10,T10,V10)</f>
        <v>1</v>
      </c>
      <c r="G10" s="174"/>
      <c r="H10" s="167"/>
      <c r="I10" s="174"/>
      <c r="J10" s="167"/>
      <c r="K10" s="174"/>
      <c r="L10" s="167"/>
      <c r="M10" s="174"/>
      <c r="N10" s="167"/>
      <c r="O10" s="174"/>
      <c r="P10" s="201"/>
      <c r="Q10" s="174">
        <v>2</v>
      </c>
      <c r="R10" s="167">
        <v>1</v>
      </c>
      <c r="S10" s="174"/>
      <c r="T10" s="167"/>
      <c r="U10" s="174"/>
      <c r="V10" s="202"/>
      <c r="W10" s="121"/>
      <c r="X10" s="119"/>
    </row>
    <row r="11" spans="1:24" ht="15.75" customHeight="1" thickBot="1">
      <c r="A11" s="119"/>
      <c r="B11" s="240" t="s">
        <v>115</v>
      </c>
      <c r="C11" s="229" t="s">
        <v>156</v>
      </c>
      <c r="D11" s="138" t="s">
        <v>52</v>
      </c>
      <c r="E11" s="168">
        <f>(G11+I11+K11+M11+O11+Q11+S11+U11)*7</f>
        <v>7</v>
      </c>
      <c r="F11" s="169">
        <f>SUM(H11,J11,L11,N11,P11,R11,T11,V11)</f>
        <v>0.5</v>
      </c>
      <c r="G11" s="175"/>
      <c r="H11" s="169"/>
      <c r="I11" s="175"/>
      <c r="J11" s="169"/>
      <c r="K11" s="175"/>
      <c r="L11" s="169"/>
      <c r="M11" s="175"/>
      <c r="N11" s="169"/>
      <c r="O11" s="175"/>
      <c r="P11" s="203"/>
      <c r="Q11" s="175">
        <v>1</v>
      </c>
      <c r="R11" s="169">
        <v>0.5</v>
      </c>
      <c r="S11" s="175"/>
      <c r="T11" s="169"/>
      <c r="U11" s="175"/>
      <c r="V11" s="204"/>
      <c r="W11" s="121"/>
      <c r="X11" s="119"/>
    </row>
    <row r="12" spans="1:24" s="102" customFormat="1" ht="20.25" customHeight="1" thickBot="1">
      <c r="A12" s="115"/>
      <c r="B12" s="139" t="s">
        <v>116</v>
      </c>
      <c r="C12" s="140" t="s">
        <v>106</v>
      </c>
      <c r="D12" s="135"/>
      <c r="E12" s="124">
        <f t="shared" ref="E12:V12" si="2">SUM(E13:E17)</f>
        <v>91</v>
      </c>
      <c r="F12" s="125">
        <f t="shared" si="2"/>
        <v>7</v>
      </c>
      <c r="G12" s="126">
        <f t="shared" si="2"/>
        <v>2</v>
      </c>
      <c r="H12" s="127">
        <f t="shared" si="2"/>
        <v>1</v>
      </c>
      <c r="I12" s="126">
        <f t="shared" si="2"/>
        <v>4</v>
      </c>
      <c r="J12" s="127">
        <f t="shared" si="2"/>
        <v>2</v>
      </c>
      <c r="K12" s="126">
        <f t="shared" si="2"/>
        <v>0</v>
      </c>
      <c r="L12" s="127">
        <f t="shared" si="2"/>
        <v>0</v>
      </c>
      <c r="M12" s="126">
        <f t="shared" si="2"/>
        <v>2</v>
      </c>
      <c r="N12" s="127">
        <f t="shared" si="2"/>
        <v>1</v>
      </c>
      <c r="O12" s="126">
        <f t="shared" si="2"/>
        <v>4</v>
      </c>
      <c r="P12" s="128">
        <f t="shared" si="2"/>
        <v>2.5</v>
      </c>
      <c r="Q12" s="126">
        <f t="shared" si="2"/>
        <v>1</v>
      </c>
      <c r="R12" s="127">
        <f t="shared" si="2"/>
        <v>0.5</v>
      </c>
      <c r="S12" s="126">
        <f t="shared" si="2"/>
        <v>0</v>
      </c>
      <c r="T12" s="127">
        <f t="shared" si="2"/>
        <v>0</v>
      </c>
      <c r="U12" s="126">
        <f t="shared" si="2"/>
        <v>0</v>
      </c>
      <c r="V12" s="129">
        <f t="shared" si="2"/>
        <v>0</v>
      </c>
      <c r="W12" s="115"/>
      <c r="X12" s="115"/>
    </row>
    <row r="13" spans="1:24" ht="18.75" customHeight="1">
      <c r="A13" s="119"/>
      <c r="B13" s="238" t="s">
        <v>118</v>
      </c>
      <c r="C13" s="227" t="s">
        <v>26</v>
      </c>
      <c r="D13" s="141" t="s">
        <v>54</v>
      </c>
      <c r="E13" s="165">
        <f>(G13+I13+K13+M13+O13+Q13+S13+U13)*7</f>
        <v>14</v>
      </c>
      <c r="F13" s="166">
        <f>SUM(H13,J13,L13,N13,P13,R13,T13,V13)</f>
        <v>1</v>
      </c>
      <c r="G13" s="172"/>
      <c r="H13" s="166"/>
      <c r="I13" s="172">
        <v>2</v>
      </c>
      <c r="J13" s="166">
        <v>1</v>
      </c>
      <c r="K13" s="172"/>
      <c r="L13" s="166"/>
      <c r="M13" s="172"/>
      <c r="N13" s="166"/>
      <c r="O13" s="172"/>
      <c r="P13" s="195"/>
      <c r="Q13" s="172"/>
      <c r="R13" s="166"/>
      <c r="S13" s="172"/>
      <c r="T13" s="166"/>
      <c r="U13" s="172"/>
      <c r="V13" s="196"/>
      <c r="W13" s="121"/>
      <c r="X13" s="119"/>
    </row>
    <row r="14" spans="1:24" ht="17.25" customHeight="1">
      <c r="A14" s="119"/>
      <c r="B14" s="239" t="s">
        <v>119</v>
      </c>
      <c r="C14" s="228" t="s">
        <v>60</v>
      </c>
      <c r="D14" s="142" t="s">
        <v>52</v>
      </c>
      <c r="E14" s="165">
        <f>(G14+I14+K14+M14+O14+Q14+S14+U14)*7</f>
        <v>28</v>
      </c>
      <c r="F14" s="167">
        <f>SUM(H14,J14,L14,N14,P14,R14,T14,V14)</f>
        <v>2</v>
      </c>
      <c r="G14" s="174">
        <v>2</v>
      </c>
      <c r="H14" s="167">
        <v>1</v>
      </c>
      <c r="I14" s="199">
        <v>2</v>
      </c>
      <c r="J14" s="200">
        <v>1</v>
      </c>
      <c r="K14" s="174"/>
      <c r="L14" s="167"/>
      <c r="M14" s="174"/>
      <c r="N14" s="167"/>
      <c r="O14" s="174"/>
      <c r="P14" s="201"/>
      <c r="Q14" s="174"/>
      <c r="R14" s="167"/>
      <c r="S14" s="174"/>
      <c r="T14" s="167"/>
      <c r="U14" s="174"/>
      <c r="V14" s="202"/>
      <c r="W14" s="121"/>
      <c r="X14" s="119"/>
    </row>
    <row r="15" spans="1:24" ht="18.75" customHeight="1">
      <c r="A15" s="119"/>
      <c r="B15" s="239" t="s">
        <v>120</v>
      </c>
      <c r="C15" s="228" t="s">
        <v>117</v>
      </c>
      <c r="D15" s="136" t="s">
        <v>53</v>
      </c>
      <c r="E15" s="165">
        <f>(G15+I15+K15+M15+O15+Q15+S15+U15)*7</f>
        <v>21</v>
      </c>
      <c r="F15" s="167">
        <f>SUM(H15,J15,L15,N15,P15,R15,T15,V15)</f>
        <v>2</v>
      </c>
      <c r="G15" s="174"/>
      <c r="H15" s="167"/>
      <c r="I15" s="174"/>
      <c r="J15" s="167"/>
      <c r="K15" s="174"/>
      <c r="L15" s="167"/>
      <c r="M15" s="174"/>
      <c r="N15" s="167"/>
      <c r="O15" s="197">
        <v>2</v>
      </c>
      <c r="P15" s="205">
        <v>1.5</v>
      </c>
      <c r="Q15" s="174">
        <v>1</v>
      </c>
      <c r="R15" s="167">
        <v>0.5</v>
      </c>
      <c r="S15" s="174"/>
      <c r="T15" s="167"/>
      <c r="U15" s="174"/>
      <c r="V15" s="202"/>
      <c r="W15" s="121"/>
      <c r="X15" s="119"/>
    </row>
    <row r="16" spans="1:24" ht="18.75" customHeight="1">
      <c r="A16" s="115"/>
      <c r="B16" s="239" t="s">
        <v>121</v>
      </c>
      <c r="C16" s="228" t="s">
        <v>18</v>
      </c>
      <c r="D16" s="137" t="s">
        <v>52</v>
      </c>
      <c r="E16" s="165">
        <f>SUM(G16,I16,K16,M16,O16,Q16,S16,U16)*7</f>
        <v>14</v>
      </c>
      <c r="F16" s="169">
        <f>SUM(H16,J16,L16,N16,P16,R16,T16,V16)</f>
        <v>1</v>
      </c>
      <c r="G16" s="175"/>
      <c r="H16" s="169"/>
      <c r="I16" s="175"/>
      <c r="J16" s="169"/>
      <c r="K16" s="175"/>
      <c r="L16" s="169"/>
      <c r="M16" s="175">
        <v>2</v>
      </c>
      <c r="N16" s="169">
        <v>1</v>
      </c>
      <c r="O16" s="175"/>
      <c r="P16" s="203"/>
      <c r="Q16" s="175"/>
      <c r="R16" s="169"/>
      <c r="S16" s="175"/>
      <c r="T16" s="169"/>
      <c r="U16" s="175"/>
      <c r="V16" s="204"/>
      <c r="W16" s="121"/>
      <c r="X16" s="119"/>
    </row>
    <row r="17" spans="1:24" ht="18" customHeight="1" thickBot="1">
      <c r="A17" s="119"/>
      <c r="B17" s="239" t="s">
        <v>122</v>
      </c>
      <c r="C17" s="228" t="s">
        <v>156</v>
      </c>
      <c r="D17" s="137" t="s">
        <v>52</v>
      </c>
      <c r="E17" s="165">
        <f>(G17+I17+K17+M17+O17+Q17+S17+U17)*7</f>
        <v>14</v>
      </c>
      <c r="F17" s="170">
        <f>SUM(H17,J17,L17,N17,P17,R17,T17,V17)</f>
        <v>1</v>
      </c>
      <c r="G17" s="206"/>
      <c r="H17" s="170"/>
      <c r="I17" s="206"/>
      <c r="J17" s="170"/>
      <c r="K17" s="206"/>
      <c r="L17" s="170"/>
      <c r="M17" s="206"/>
      <c r="N17" s="170"/>
      <c r="O17" s="206">
        <v>2</v>
      </c>
      <c r="P17" s="207">
        <v>1</v>
      </c>
      <c r="Q17" s="206"/>
      <c r="R17" s="170"/>
      <c r="S17" s="206"/>
      <c r="T17" s="170"/>
      <c r="U17" s="206"/>
      <c r="V17" s="208"/>
      <c r="W17" s="121"/>
      <c r="X17" s="119"/>
    </row>
    <row r="18" spans="1:24" s="101" customFormat="1" ht="19.5" customHeight="1" thickBot="1">
      <c r="A18" s="115"/>
      <c r="B18" s="139" t="s">
        <v>127</v>
      </c>
      <c r="C18" s="140" t="s">
        <v>153</v>
      </c>
      <c r="D18" s="135"/>
      <c r="E18" s="171">
        <f t="shared" ref="E18:V18" si="3">SUM(E19:E23)</f>
        <v>147</v>
      </c>
      <c r="F18" s="125">
        <f t="shared" si="3"/>
        <v>12.5</v>
      </c>
      <c r="G18" s="209">
        <f t="shared" si="3"/>
        <v>6</v>
      </c>
      <c r="H18" s="127">
        <f t="shared" si="3"/>
        <v>6.5</v>
      </c>
      <c r="I18" s="126">
        <f t="shared" si="3"/>
        <v>2</v>
      </c>
      <c r="J18" s="127">
        <f t="shared" si="3"/>
        <v>0.5</v>
      </c>
      <c r="K18" s="126">
        <f t="shared" si="3"/>
        <v>2</v>
      </c>
      <c r="L18" s="127">
        <f t="shared" si="3"/>
        <v>0.5</v>
      </c>
      <c r="M18" s="126">
        <f t="shared" si="3"/>
        <v>3</v>
      </c>
      <c r="N18" s="127">
        <f t="shared" si="3"/>
        <v>1</v>
      </c>
      <c r="O18" s="126">
        <f t="shared" si="3"/>
        <v>2</v>
      </c>
      <c r="P18" s="127">
        <f t="shared" si="3"/>
        <v>0.5</v>
      </c>
      <c r="Q18" s="126">
        <f t="shared" si="3"/>
        <v>2</v>
      </c>
      <c r="R18" s="127">
        <f t="shared" si="3"/>
        <v>1.5</v>
      </c>
      <c r="S18" s="126">
        <f t="shared" si="3"/>
        <v>2</v>
      </c>
      <c r="T18" s="127">
        <f t="shared" si="3"/>
        <v>1</v>
      </c>
      <c r="U18" s="126">
        <f t="shared" si="3"/>
        <v>2</v>
      </c>
      <c r="V18" s="129">
        <f t="shared" si="3"/>
        <v>1</v>
      </c>
      <c r="W18" s="121"/>
      <c r="X18" s="119"/>
    </row>
    <row r="19" spans="1:24" ht="19.5" customHeight="1" thickBot="1">
      <c r="A19" s="119"/>
      <c r="B19" s="238" t="s">
        <v>128</v>
      </c>
      <c r="C19" s="227" t="s">
        <v>73</v>
      </c>
      <c r="D19" s="143" t="s">
        <v>53</v>
      </c>
      <c r="E19" s="172">
        <f>(G19+I19+K19+M19+O19+Q19+S19+U19)*7</f>
        <v>84</v>
      </c>
      <c r="F19" s="166">
        <f>SUM(H19,J19,L19,N19,P19,R19,T19,V19)</f>
        <v>4</v>
      </c>
      <c r="G19" s="173">
        <v>2</v>
      </c>
      <c r="H19" s="166">
        <v>0.5</v>
      </c>
      <c r="I19" s="172">
        <v>2</v>
      </c>
      <c r="J19" s="166">
        <v>0.5</v>
      </c>
      <c r="K19" s="172">
        <v>2</v>
      </c>
      <c r="L19" s="166">
        <v>0.5</v>
      </c>
      <c r="M19" s="172">
        <v>2</v>
      </c>
      <c r="N19" s="166">
        <v>0.5</v>
      </c>
      <c r="O19" s="172">
        <v>2</v>
      </c>
      <c r="P19" s="166">
        <v>0.5</v>
      </c>
      <c r="Q19" s="191">
        <v>2</v>
      </c>
      <c r="R19" s="192">
        <v>1.5</v>
      </c>
      <c r="S19" s="172"/>
      <c r="T19" s="166"/>
      <c r="U19" s="172"/>
      <c r="V19" s="196"/>
      <c r="W19" s="121"/>
      <c r="X19" s="119"/>
    </row>
    <row r="20" spans="1:24" ht="19.5" customHeight="1" thickBot="1">
      <c r="A20" s="119"/>
      <c r="B20" s="238" t="s">
        <v>129</v>
      </c>
      <c r="C20" s="230" t="s">
        <v>123</v>
      </c>
      <c r="D20" s="144" t="s">
        <v>108</v>
      </c>
      <c r="E20" s="173">
        <f>SUM(G20,I20,K20,M20,O20,Q20,S20,U20)*7</f>
        <v>14</v>
      </c>
      <c r="F20" s="166">
        <f>SUM(H20,J20,L20,N20,P20,R20,T20,V20)</f>
        <v>1</v>
      </c>
      <c r="G20" s="173"/>
      <c r="H20" s="166"/>
      <c r="I20" s="172"/>
      <c r="J20" s="166"/>
      <c r="K20" s="172"/>
      <c r="L20" s="166"/>
      <c r="M20" s="172"/>
      <c r="N20" s="166"/>
      <c r="O20" s="172"/>
      <c r="P20" s="166"/>
      <c r="Q20" s="172"/>
      <c r="R20" s="166"/>
      <c r="S20" s="172">
        <v>2</v>
      </c>
      <c r="T20" s="166">
        <v>1</v>
      </c>
      <c r="U20" s="172"/>
      <c r="V20" s="196"/>
      <c r="W20" s="121"/>
      <c r="X20" s="119"/>
    </row>
    <row r="21" spans="1:24" ht="18.75" thickBot="1">
      <c r="A21" s="119"/>
      <c r="B21" s="238" t="s">
        <v>130</v>
      </c>
      <c r="C21" s="228" t="s">
        <v>150</v>
      </c>
      <c r="D21" s="145" t="s">
        <v>108</v>
      </c>
      <c r="E21" s="172">
        <f>(G21+I21+K21+M21+O21+Q21+S21+U21)*7</f>
        <v>14</v>
      </c>
      <c r="F21" s="166">
        <f>SUM(H21,J21,L21,N21,P21,R21,T21,V21)</f>
        <v>1</v>
      </c>
      <c r="G21" s="173"/>
      <c r="H21" s="166"/>
      <c r="I21" s="172"/>
      <c r="J21" s="166"/>
      <c r="K21" s="172"/>
      <c r="L21" s="166"/>
      <c r="M21" s="172"/>
      <c r="N21" s="166"/>
      <c r="O21" s="172"/>
      <c r="P21" s="166"/>
      <c r="Q21" s="172"/>
      <c r="R21" s="166"/>
      <c r="S21" s="172"/>
      <c r="T21" s="166"/>
      <c r="U21" s="172">
        <v>2</v>
      </c>
      <c r="V21" s="196">
        <v>1</v>
      </c>
      <c r="W21" s="121"/>
      <c r="X21" s="119"/>
    </row>
    <row r="22" spans="1:24" ht="19.5" customHeight="1">
      <c r="A22" s="119"/>
      <c r="B22" s="239" t="s">
        <v>131</v>
      </c>
      <c r="C22" s="227" t="s">
        <v>154</v>
      </c>
      <c r="D22" s="141" t="s">
        <v>54</v>
      </c>
      <c r="E22" s="174">
        <f>SUM(G22,I22,K22,M22,O22,Q22,S22,U22)*7</f>
        <v>7</v>
      </c>
      <c r="F22" s="167">
        <f>SUM(H22,J22,L22,N22,P22,R22,T22,V22)</f>
        <v>0.5</v>
      </c>
      <c r="G22" s="210"/>
      <c r="H22" s="167"/>
      <c r="I22" s="174"/>
      <c r="J22" s="167"/>
      <c r="K22" s="174"/>
      <c r="L22" s="167"/>
      <c r="M22" s="174">
        <v>1</v>
      </c>
      <c r="N22" s="167">
        <v>0.5</v>
      </c>
      <c r="O22" s="174"/>
      <c r="P22" s="167"/>
      <c r="Q22" s="174"/>
      <c r="R22" s="167"/>
      <c r="S22" s="174"/>
      <c r="T22" s="167"/>
      <c r="U22" s="174"/>
      <c r="V22" s="202"/>
      <c r="W22" s="121"/>
      <c r="X22" s="119"/>
    </row>
    <row r="23" spans="1:24" ht="20.25" customHeight="1" thickBot="1">
      <c r="A23" s="119"/>
      <c r="B23" s="240" t="s">
        <v>151</v>
      </c>
      <c r="C23" s="229" t="s">
        <v>0</v>
      </c>
      <c r="D23" s="138" t="s">
        <v>108</v>
      </c>
      <c r="E23" s="175">
        <f>SUM(G23,I23,K23,M23,O23,Q23,S23,U23)*7</f>
        <v>28</v>
      </c>
      <c r="F23" s="169">
        <f>SUM(H23,J23,L23,N23,P23,R23,T23,V23)</f>
        <v>6</v>
      </c>
      <c r="G23" s="211">
        <v>4</v>
      </c>
      <c r="H23" s="169">
        <v>6</v>
      </c>
      <c r="I23" s="175"/>
      <c r="J23" s="169"/>
      <c r="K23" s="175"/>
      <c r="L23" s="169"/>
      <c r="M23" s="175"/>
      <c r="N23" s="169"/>
      <c r="O23" s="175"/>
      <c r="P23" s="169"/>
      <c r="Q23" s="175"/>
      <c r="R23" s="169"/>
      <c r="S23" s="175"/>
      <c r="T23" s="169"/>
      <c r="U23" s="175"/>
      <c r="V23" s="204"/>
      <c r="W23" s="121"/>
      <c r="X23" s="119"/>
    </row>
    <row r="24" spans="1:24" s="104" customFormat="1" ht="18" customHeight="1" thickBot="1">
      <c r="A24" s="115"/>
      <c r="B24" s="139" t="s">
        <v>135</v>
      </c>
      <c r="C24" s="146" t="s">
        <v>107</v>
      </c>
      <c r="D24" s="135"/>
      <c r="E24" s="124">
        <f t="shared" ref="E24:V24" si="4">SUM(E26:E29)</f>
        <v>119</v>
      </c>
      <c r="F24" s="176">
        <f t="shared" si="4"/>
        <v>9</v>
      </c>
      <c r="G24" s="126">
        <f t="shared" si="4"/>
        <v>0</v>
      </c>
      <c r="H24" s="127">
        <f t="shared" si="4"/>
        <v>0</v>
      </c>
      <c r="I24" s="126">
        <f t="shared" si="4"/>
        <v>2</v>
      </c>
      <c r="J24" s="127">
        <f t="shared" si="4"/>
        <v>1</v>
      </c>
      <c r="K24" s="126">
        <f t="shared" si="4"/>
        <v>8</v>
      </c>
      <c r="L24" s="127">
        <f t="shared" si="4"/>
        <v>4.5</v>
      </c>
      <c r="M24" s="126">
        <f t="shared" si="4"/>
        <v>3</v>
      </c>
      <c r="N24" s="127">
        <f t="shared" si="4"/>
        <v>1.5</v>
      </c>
      <c r="O24" s="126">
        <f t="shared" si="4"/>
        <v>2</v>
      </c>
      <c r="P24" s="127">
        <f t="shared" si="4"/>
        <v>1</v>
      </c>
      <c r="Q24" s="126">
        <f t="shared" si="4"/>
        <v>2</v>
      </c>
      <c r="R24" s="127">
        <f t="shared" si="4"/>
        <v>1</v>
      </c>
      <c r="S24" s="126">
        <f t="shared" si="4"/>
        <v>0</v>
      </c>
      <c r="T24" s="127">
        <f t="shared" si="4"/>
        <v>0</v>
      </c>
      <c r="U24" s="126">
        <f t="shared" si="4"/>
        <v>0</v>
      </c>
      <c r="V24" s="129">
        <f t="shared" si="4"/>
        <v>0</v>
      </c>
      <c r="W24" s="122"/>
      <c r="X24" s="115"/>
    </row>
    <row r="25" spans="1:24" ht="20.25" customHeight="1" thickBot="1">
      <c r="A25" s="115"/>
      <c r="B25" s="147" t="s">
        <v>136</v>
      </c>
      <c r="C25" s="148" t="s">
        <v>160</v>
      </c>
      <c r="D25" s="149"/>
      <c r="E25" s="177"/>
      <c r="F25" s="178"/>
      <c r="G25" s="212"/>
      <c r="H25" s="178"/>
      <c r="I25" s="213"/>
      <c r="J25" s="214"/>
      <c r="K25" s="212"/>
      <c r="L25" s="178"/>
      <c r="M25" s="213"/>
      <c r="N25" s="214"/>
      <c r="O25" s="212"/>
      <c r="P25" s="178"/>
      <c r="Q25" s="213"/>
      <c r="R25" s="214"/>
      <c r="S25" s="212"/>
      <c r="T25" s="178"/>
      <c r="U25" s="212"/>
      <c r="V25" s="215"/>
      <c r="W25" s="121"/>
      <c r="X25" s="119"/>
    </row>
    <row r="26" spans="1:24" ht="18.75" customHeight="1">
      <c r="A26" s="119"/>
      <c r="B26" s="241" t="s">
        <v>137</v>
      </c>
      <c r="C26" s="231" t="s">
        <v>155</v>
      </c>
      <c r="D26" s="150" t="s">
        <v>81</v>
      </c>
      <c r="E26" s="165">
        <f>SUM(G26,I26,K26,M26,O26,Q26,S26,U26)*7</f>
        <v>14</v>
      </c>
      <c r="F26" s="166">
        <f>SUM(H26,J26,L26,N26,P26,R26,T26,V26)</f>
        <v>1</v>
      </c>
      <c r="G26" s="172"/>
      <c r="H26" s="166"/>
      <c r="I26" s="173"/>
      <c r="J26" s="195"/>
      <c r="K26" s="193">
        <v>2</v>
      </c>
      <c r="L26" s="194">
        <v>1</v>
      </c>
      <c r="M26" s="173"/>
      <c r="N26" s="195"/>
      <c r="O26" s="172"/>
      <c r="P26" s="166"/>
      <c r="Q26" s="173"/>
      <c r="R26" s="195"/>
      <c r="S26" s="172"/>
      <c r="T26" s="166"/>
      <c r="U26" s="172"/>
      <c r="V26" s="196"/>
      <c r="W26" s="121"/>
      <c r="X26" s="119"/>
    </row>
    <row r="27" spans="1:24" ht="18.75" customHeight="1">
      <c r="A27" s="119"/>
      <c r="B27" s="242" t="s">
        <v>138</v>
      </c>
      <c r="C27" s="232" t="s">
        <v>84</v>
      </c>
      <c r="D27" s="151" t="s">
        <v>53</v>
      </c>
      <c r="E27" s="165">
        <f>(G27+I27+K27+M27+O27+Q27+S27+U27)*7</f>
        <v>21</v>
      </c>
      <c r="F27" s="167">
        <f>SUM(H27,J27,L27,N27,P27,R27,T27,V27)</f>
        <v>2</v>
      </c>
      <c r="G27" s="174"/>
      <c r="H27" s="167"/>
      <c r="I27" s="216"/>
      <c r="J27" s="217"/>
      <c r="K27" s="197">
        <v>2</v>
      </c>
      <c r="L27" s="198">
        <v>1.5</v>
      </c>
      <c r="M27" s="216">
        <v>1</v>
      </c>
      <c r="N27" s="217">
        <v>0.5</v>
      </c>
      <c r="O27" s="174"/>
      <c r="P27" s="167"/>
      <c r="Q27" s="210"/>
      <c r="R27" s="201"/>
      <c r="S27" s="174"/>
      <c r="T27" s="167"/>
      <c r="U27" s="174"/>
      <c r="V27" s="202"/>
      <c r="W27" s="121"/>
      <c r="X27" s="119"/>
    </row>
    <row r="28" spans="1:24" ht="18.75" customHeight="1">
      <c r="A28" s="119"/>
      <c r="B28" s="242" t="s">
        <v>139</v>
      </c>
      <c r="C28" s="233" t="s">
        <v>80</v>
      </c>
      <c r="D28" s="138" t="s">
        <v>81</v>
      </c>
      <c r="E28" s="168">
        <f>(G28+I28+K28+M28+O28+Q28+S28+U28)*7</f>
        <v>28</v>
      </c>
      <c r="F28" s="169">
        <f>SUM(H28,J28,L28,N28,P28,R28,T28,V28)</f>
        <v>2</v>
      </c>
      <c r="G28" s="175"/>
      <c r="H28" s="169"/>
      <c r="I28" s="211">
        <v>2</v>
      </c>
      <c r="J28" s="203">
        <v>1</v>
      </c>
      <c r="K28" s="175">
        <v>2</v>
      </c>
      <c r="L28" s="169">
        <v>1</v>
      </c>
      <c r="M28" s="211"/>
      <c r="N28" s="203"/>
      <c r="O28" s="175"/>
      <c r="P28" s="169"/>
      <c r="Q28" s="211"/>
      <c r="R28" s="203"/>
      <c r="S28" s="175"/>
      <c r="T28" s="169"/>
      <c r="U28" s="175"/>
      <c r="V28" s="204"/>
      <c r="W28" s="121"/>
      <c r="X28" s="119"/>
    </row>
    <row r="29" spans="1:24" ht="18.75" customHeight="1">
      <c r="A29" s="119"/>
      <c r="B29" s="242" t="s">
        <v>140</v>
      </c>
      <c r="C29" s="232" t="s">
        <v>156</v>
      </c>
      <c r="D29" s="152" t="s">
        <v>81</v>
      </c>
      <c r="E29" s="174">
        <f>SUM(G29,I29,K29,M29,O29,Q29,S29,U29)*7</f>
        <v>56</v>
      </c>
      <c r="F29" s="167">
        <f>SUM(H29,J29,L29,N29,P29,R29,T29,V29)</f>
        <v>4</v>
      </c>
      <c r="G29" s="174"/>
      <c r="H29" s="167"/>
      <c r="I29" s="210"/>
      <c r="J29" s="201"/>
      <c r="K29" s="174">
        <v>2</v>
      </c>
      <c r="L29" s="167">
        <v>1</v>
      </c>
      <c r="M29" s="210">
        <v>2</v>
      </c>
      <c r="N29" s="201">
        <v>1</v>
      </c>
      <c r="O29" s="174">
        <v>2</v>
      </c>
      <c r="P29" s="167">
        <v>1</v>
      </c>
      <c r="Q29" s="210">
        <v>2</v>
      </c>
      <c r="R29" s="201">
        <v>1</v>
      </c>
      <c r="S29" s="174"/>
      <c r="T29" s="167"/>
      <c r="U29" s="218"/>
      <c r="V29" s="167"/>
      <c r="W29" s="121"/>
      <c r="X29" s="119"/>
    </row>
    <row r="30" spans="1:24" s="104" customFormat="1" ht="18.75" thickBot="1">
      <c r="A30" s="115"/>
      <c r="B30" s="243" t="s">
        <v>141</v>
      </c>
      <c r="C30" s="234" t="s">
        <v>133</v>
      </c>
      <c r="D30" s="153" t="s">
        <v>55</v>
      </c>
      <c r="E30" s="179" t="s">
        <v>149</v>
      </c>
      <c r="F30" s="180"/>
      <c r="G30" s="219"/>
      <c r="H30" s="220"/>
      <c r="I30" s="221"/>
      <c r="J30" s="222"/>
      <c r="K30" s="219"/>
      <c r="L30" s="220"/>
      <c r="M30" s="221"/>
      <c r="N30" s="222"/>
      <c r="O30" s="219"/>
      <c r="P30" s="220"/>
      <c r="Q30" s="221"/>
      <c r="R30" s="222"/>
      <c r="S30" s="219"/>
      <c r="T30" s="220"/>
      <c r="U30" s="223" t="s">
        <v>132</v>
      </c>
      <c r="V30" s="220"/>
      <c r="W30" s="122"/>
      <c r="X30" s="115"/>
    </row>
    <row r="31" spans="1:24" ht="21.75" customHeight="1" thickBot="1">
      <c r="A31" s="115"/>
      <c r="B31" s="154" t="s">
        <v>142</v>
      </c>
      <c r="C31" s="140" t="s">
        <v>41</v>
      </c>
      <c r="D31" s="135"/>
      <c r="E31" s="171">
        <f>SUM(E32:E33)</f>
        <v>77</v>
      </c>
      <c r="F31" s="125">
        <f>SUM(F32:F34)</f>
        <v>6</v>
      </c>
      <c r="G31" s="126">
        <f>SUM(G32:G33)</f>
        <v>1</v>
      </c>
      <c r="H31" s="127">
        <f>SUM(H32:H34)</f>
        <v>0.5</v>
      </c>
      <c r="I31" s="126">
        <f>SUM(I32:I33)</f>
        <v>1</v>
      </c>
      <c r="J31" s="127">
        <f>SUM(J32:J34)</f>
        <v>0.5</v>
      </c>
      <c r="K31" s="126">
        <f>SUM(K32:K33)</f>
        <v>1</v>
      </c>
      <c r="L31" s="127">
        <f>SUM(L32:L34)</f>
        <v>0.5</v>
      </c>
      <c r="M31" s="126">
        <f>SUM(M32:M33)</f>
        <v>1</v>
      </c>
      <c r="N31" s="127">
        <f>SUM(N32:N34)</f>
        <v>0.5</v>
      </c>
      <c r="O31" s="126">
        <f>SUM(O32:O33)</f>
        <v>2</v>
      </c>
      <c r="P31" s="127">
        <f>SUM(P32:P34)</f>
        <v>0.5</v>
      </c>
      <c r="Q31" s="126">
        <f>SUM(Q32:Q33)</f>
        <v>3</v>
      </c>
      <c r="R31" s="128">
        <f>SUM(R32:R34)</f>
        <v>1.5</v>
      </c>
      <c r="S31" s="126">
        <f>SUM(S32:S33)</f>
        <v>1</v>
      </c>
      <c r="T31" s="127">
        <f>SUM(T32:T34)</f>
        <v>1</v>
      </c>
      <c r="U31" s="209">
        <f>SUM(U32:U33)</f>
        <v>1</v>
      </c>
      <c r="V31" s="129">
        <f>SUM(V32:V34)</f>
        <v>1</v>
      </c>
      <c r="W31" s="121"/>
      <c r="X31" s="119"/>
    </row>
    <row r="32" spans="1:24" ht="19.5" customHeight="1">
      <c r="A32" s="119"/>
      <c r="B32" s="238" t="s">
        <v>144</v>
      </c>
      <c r="C32" s="235" t="s">
        <v>147</v>
      </c>
      <c r="D32" s="151" t="s">
        <v>53</v>
      </c>
      <c r="E32" s="181">
        <f>SUM(G32,I32,K32,M32,O32,Q32,S32,U32)*7</f>
        <v>63</v>
      </c>
      <c r="F32" s="182">
        <f>SUM(H32,J32,L32,N32,P32,R32,T32,V32)</f>
        <v>5</v>
      </c>
      <c r="G32" s="181">
        <v>1</v>
      </c>
      <c r="H32" s="182">
        <v>0.5</v>
      </c>
      <c r="I32" s="181">
        <v>1</v>
      </c>
      <c r="J32" s="182">
        <v>0.5</v>
      </c>
      <c r="K32" s="181">
        <v>1</v>
      </c>
      <c r="L32" s="182">
        <v>0.5</v>
      </c>
      <c r="M32" s="181">
        <v>1</v>
      </c>
      <c r="N32" s="182">
        <v>0.5</v>
      </c>
      <c r="O32" s="181">
        <v>2</v>
      </c>
      <c r="P32" s="182">
        <v>0.5</v>
      </c>
      <c r="Q32" s="181">
        <v>1</v>
      </c>
      <c r="R32" s="182">
        <v>0.5</v>
      </c>
      <c r="S32" s="256">
        <v>1</v>
      </c>
      <c r="T32" s="257">
        <v>1</v>
      </c>
      <c r="U32" s="256">
        <v>1</v>
      </c>
      <c r="V32" s="258">
        <v>1</v>
      </c>
      <c r="W32" s="121"/>
      <c r="X32" s="119"/>
    </row>
    <row r="33" spans="1:24" ht="18.75" customHeight="1">
      <c r="A33" s="119"/>
      <c r="B33" s="239" t="s">
        <v>145</v>
      </c>
      <c r="C33" s="236" t="s">
        <v>134</v>
      </c>
      <c r="D33" s="155" t="s">
        <v>81</v>
      </c>
      <c r="E33" s="183">
        <f>SUM(G33,I33,K33,M33,O33,Q33,S33,U33)*7</f>
        <v>14</v>
      </c>
      <c r="F33" s="184">
        <v>1</v>
      </c>
      <c r="G33" s="183"/>
      <c r="H33" s="184"/>
      <c r="I33" s="183"/>
      <c r="J33" s="184"/>
      <c r="K33" s="183"/>
      <c r="L33" s="184"/>
      <c r="M33" s="183"/>
      <c r="N33" s="184"/>
      <c r="O33" s="183"/>
      <c r="P33" s="184"/>
      <c r="Q33" s="183">
        <v>2</v>
      </c>
      <c r="R33" s="184">
        <v>1</v>
      </c>
      <c r="S33" s="183"/>
      <c r="T33" s="184"/>
      <c r="U33" s="183"/>
      <c r="V33" s="224"/>
      <c r="W33" s="121"/>
      <c r="X33" s="119"/>
    </row>
    <row r="34" spans="1:24" ht="19.5" customHeight="1" thickBot="1">
      <c r="A34" s="119"/>
      <c r="B34" s="244" t="s">
        <v>146</v>
      </c>
      <c r="C34" s="245" t="s">
        <v>124</v>
      </c>
      <c r="D34" s="246" t="s">
        <v>81</v>
      </c>
      <c r="E34" s="185">
        <f>SUM(G34,I34,K34,M34,O34,Q34,S34,U34)</f>
        <v>160</v>
      </c>
      <c r="F34" s="247">
        <f>SUM(H34,J34,L34,N34,P34,R34,T34,V34)</f>
        <v>0</v>
      </c>
      <c r="G34" s="185">
        <v>20</v>
      </c>
      <c r="H34" s="247"/>
      <c r="I34" s="185">
        <v>20</v>
      </c>
      <c r="J34" s="247"/>
      <c r="K34" s="185">
        <v>20</v>
      </c>
      <c r="L34" s="247"/>
      <c r="M34" s="185">
        <v>20</v>
      </c>
      <c r="N34" s="247"/>
      <c r="O34" s="185">
        <v>20</v>
      </c>
      <c r="P34" s="247"/>
      <c r="Q34" s="185">
        <v>20</v>
      </c>
      <c r="R34" s="247"/>
      <c r="S34" s="248">
        <v>20</v>
      </c>
      <c r="T34" s="249"/>
      <c r="U34" s="248">
        <v>20</v>
      </c>
      <c r="V34" s="249"/>
      <c r="W34" s="121"/>
      <c r="X34" s="119"/>
    </row>
    <row r="35" spans="1:24" s="102" customFormat="1" ht="21.75" customHeight="1" thickBot="1">
      <c r="A35" s="115"/>
      <c r="B35" s="154" t="s">
        <v>143</v>
      </c>
      <c r="C35" s="237" t="s">
        <v>42</v>
      </c>
      <c r="D35" s="156"/>
      <c r="E35" s="103" t="s">
        <v>126</v>
      </c>
      <c r="F35" s="118">
        <f>SUM(J35,N35,R35,V35)</f>
        <v>4</v>
      </c>
      <c r="G35" s="285" t="s">
        <v>126</v>
      </c>
      <c r="H35" s="286"/>
      <c r="I35" s="287"/>
      <c r="J35" s="225">
        <v>1</v>
      </c>
      <c r="K35" s="285" t="s">
        <v>126</v>
      </c>
      <c r="L35" s="286"/>
      <c r="M35" s="287"/>
      <c r="N35" s="225">
        <v>1</v>
      </c>
      <c r="O35" s="285" t="s">
        <v>126</v>
      </c>
      <c r="P35" s="286"/>
      <c r="Q35" s="287"/>
      <c r="R35" s="225">
        <v>1</v>
      </c>
      <c r="S35" s="285" t="s">
        <v>126</v>
      </c>
      <c r="T35" s="286"/>
      <c r="U35" s="287"/>
      <c r="V35" s="225">
        <v>1</v>
      </c>
      <c r="W35" s="122"/>
      <c r="X35" s="115"/>
    </row>
    <row r="36" spans="1:24" ht="16.5">
      <c r="A36" s="112"/>
      <c r="B36" s="116"/>
      <c r="C36" s="109" t="s">
        <v>158</v>
      </c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7"/>
    </row>
    <row r="37" spans="1:24" s="112" customFormat="1" ht="18">
      <c r="B37" s="116" t="s">
        <v>59</v>
      </c>
      <c r="C37" s="132" t="s">
        <v>157</v>
      </c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4" ht="18.75" customHeight="1">
      <c r="A38" s="112"/>
      <c r="B38" s="250" t="s">
        <v>56</v>
      </c>
      <c r="C38" s="251" t="s">
        <v>159</v>
      </c>
      <c r="D38" s="252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113"/>
      <c r="V38" s="113"/>
      <c r="W38" s="112"/>
    </row>
    <row r="39" spans="1:24" s="114" customFormat="1" ht="18.75" customHeight="1">
      <c r="A39" s="113"/>
      <c r="B39" s="254"/>
      <c r="C39" s="251" t="s">
        <v>152</v>
      </c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113"/>
      <c r="V39" s="113"/>
      <c r="W39" s="113"/>
    </row>
    <row r="40" spans="1:24" ht="18">
      <c r="A40" s="112"/>
      <c r="B40" s="112" t="s">
        <v>65</v>
      </c>
      <c r="C40" s="132" t="s">
        <v>125</v>
      </c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12"/>
      <c r="V40" s="112"/>
      <c r="W40" s="112"/>
    </row>
    <row r="41" spans="1:24" ht="18">
      <c r="A41" s="112"/>
      <c r="B41" s="112" t="s">
        <v>126</v>
      </c>
      <c r="C41" s="132" t="s">
        <v>102</v>
      </c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12"/>
      <c r="V41" s="112"/>
      <c r="W41" s="112"/>
    </row>
    <row r="44" spans="1:24">
      <c r="O44" s="6"/>
    </row>
  </sheetData>
  <mergeCells count="20">
    <mergeCell ref="E2:F3"/>
    <mergeCell ref="G2:J2"/>
    <mergeCell ref="G3:H3"/>
    <mergeCell ref="I3:J3"/>
    <mergeCell ref="B2:B4"/>
    <mergeCell ref="D2:D4"/>
    <mergeCell ref="C3:C4"/>
    <mergeCell ref="G35:I35"/>
    <mergeCell ref="K35:M35"/>
    <mergeCell ref="O35:Q35"/>
    <mergeCell ref="S35:U35"/>
    <mergeCell ref="S2:V2"/>
    <mergeCell ref="Q3:R3"/>
    <mergeCell ref="S3:T3"/>
    <mergeCell ref="U3:V3"/>
    <mergeCell ref="K3:L3"/>
    <mergeCell ref="M3:N3"/>
    <mergeCell ref="O3:P3"/>
    <mergeCell ref="K2:N2"/>
    <mergeCell ref="O2:R2"/>
  </mergeCells>
  <pageMargins left="0.72857142857142854" right="0.51181102362204722" top="0.68273809523809526" bottom="0.55118110236220474" header="0.31496062992125984" footer="0.31496062992125984"/>
  <pageSetup paperSize="9" scale="65" orientation="landscape" horizontalDpi="4294967293" verticalDpi="4294967293" r:id="rId1"/>
  <headerFooter>
    <oddHeader>&amp;C&amp;"Times New Roman,Normalny"&amp;14Program studiów doktoranckich, dyscyplina -   Inżynieria rolnicza
             &amp;"Arial Narrow,Normalny"&amp;12            &amp;R&amp;"Times New Roman,Normalny"&amp;12Koszalin, dnia 1 lipca 2014r&amp;11.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Program studiów - BIEM (2011)</vt:lpstr>
      <vt:lpstr>Program - 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R1</cp:lastModifiedBy>
  <cp:lastPrinted>2015-08-24T10:41:57Z</cp:lastPrinted>
  <dcterms:created xsi:type="dcterms:W3CDTF">1997-02-26T13:46:56Z</dcterms:created>
  <dcterms:modified xsi:type="dcterms:W3CDTF">2017-03-17T08:47:33Z</dcterms:modified>
</cp:coreProperties>
</file>